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10" activeTab="2"/>
  </bookViews>
  <sheets>
    <sheet name="FP prihodi 2018" sheetId="1" r:id="rId1"/>
    <sheet name="FP prihodi 2019 i 2020" sheetId="2" r:id="rId2"/>
    <sheet name="RASHODI 2018" sheetId="3" r:id="rId3"/>
  </sheets>
  <definedNames>
    <definedName name="_xlnm.Print_Titles" localSheetId="2">'RASHODI 2018'!$3:$4</definedName>
  </definedNames>
  <calcPr fullCalcOnLoad="1"/>
</workbook>
</file>

<file path=xl/sharedStrings.xml><?xml version="1.0" encoding="utf-8"?>
<sst xmlns="http://schemas.openxmlformats.org/spreadsheetml/2006/main" count="207" uniqueCount="164">
  <si>
    <t xml:space="preserve">Donacije </t>
  </si>
  <si>
    <t xml:space="preserve">Napomena: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</si>
  <si>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</si>
  <si>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</si>
  <si>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</si>
  <si>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</si>
  <si>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</si>
  <si>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</si>
  <si>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</si>
  <si>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</si>
  <si>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</si>
  <si>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Korisnik proračuna</t>
  </si>
  <si>
    <t>(proračunski/izvanproračunski)</t>
  </si>
  <si>
    <t>Prihodi i primici</t>
  </si>
  <si>
    <t>Vlastiti prihodi - Prihodi ostvareni obavljanjem   osnovnih i ostalih poslova vlastite djelatnosti</t>
  </si>
  <si>
    <t>Donacije</t>
  </si>
  <si>
    <t>Prihodi od nefinancijjske imovine i nadoknade šteta s osnova osiguranja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</si>
  <si>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</si>
  <si>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</si>
  <si>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</si>
  <si>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</si>
  <si>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Račun rashoda/izdatka</t>
  </si>
  <si>
    <t>Naziv računa</t>
  </si>
  <si>
    <t xml:space="preserve"> Procjena 2005.</t>
  </si>
  <si>
    <t xml:space="preserve"> Procjena 2006.</t>
  </si>
  <si>
    <t>UKUPNO A/Tpr./Kpr.</t>
  </si>
  <si>
    <t>Sveukupno KP</t>
  </si>
  <si>
    <r>
      <t>Oznaka rač.iz                                      računskog plana</t>
    </r>
    <r>
      <rPr>
        <b/>
        <vertAlign val="superscript"/>
        <sz val="12"/>
        <rFont val="Arial"/>
        <family val="2"/>
      </rPr>
      <t>*1</t>
    </r>
  </si>
  <si>
    <r>
      <t>prihoda i primitaka</t>
    </r>
    <r>
      <rPr>
        <b/>
        <vertAlign val="superscript"/>
        <sz val="11"/>
        <rFont val="Arial"/>
        <family val="2"/>
      </rPr>
      <t xml:space="preserve"> *2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</si>
  <si>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11"/>
        <rFont val="Arial"/>
        <family val="2"/>
      </rPr>
      <t>*1</t>
    </r>
    <r>
      <rPr>
        <b/>
        <sz val="11"/>
        <rFont val="Arial"/>
        <family val="2"/>
      </rPr>
      <t xml:space="preserve">         </t>
    </r>
  </si>
  <si>
    <r>
      <t>prihoda i primitaka</t>
    </r>
    <r>
      <rPr>
        <b/>
        <vertAlign val="superscript"/>
        <sz val="12"/>
        <rFont val="Arial"/>
        <family val="2"/>
      </rPr>
      <t xml:space="preserve"> *2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</si>
  <si>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Pomoći</t>
    </r>
    <r>
      <rPr>
        <b/>
        <vertAlign val="superscript"/>
        <sz val="12"/>
        <rFont val="Arial"/>
        <family val="2"/>
      </rPr>
      <t>*3</t>
    </r>
  </si>
  <si>
    <t>Obrazac JLP(R)S FP-PiP 1</t>
  </si>
  <si>
    <t>Obrazac JLP(R)S FP-PiP 2</t>
  </si>
  <si>
    <r>
      <t>-</t>
    </r>
    <r>
      <rPr>
        <vertAlign val="superscript"/>
        <sz val="12"/>
        <rFont val="Arial"/>
        <family val="2"/>
      </rPr>
      <t>*2</t>
    </r>
    <r>
      <rPr>
        <sz val="12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jedinica  lokalne i područne (regionalne) samouprave/ korisnika i može odstupati od gore zadanog modela.</t>
    </r>
  </si>
  <si>
    <r>
      <t>-</t>
    </r>
    <r>
      <rPr>
        <vertAlign val="superscript"/>
        <sz val="12"/>
        <rFont val="Arial"/>
        <family val="2"/>
      </rPr>
      <t>*3</t>
    </r>
    <r>
      <rPr>
        <sz val="12"/>
        <rFont val="Arial"/>
        <family val="2"/>
      </rPr>
      <t xml:space="preserve">  Korisnici proračuna jedinica lokalne i područne (regionalne) samouprave, osim upravnih odjela nadležnih za odnosnog korisnika nemaju ovaj izvor financiranja.</t>
    </r>
  </si>
  <si>
    <t>Financijski plan - Plan rashoda i izdataka</t>
  </si>
  <si>
    <t>Obrazac JLP(R)S FP-RiI</t>
  </si>
  <si>
    <t>Plaće za redovan rad</t>
  </si>
  <si>
    <t>Plaće za zaposlene</t>
  </si>
  <si>
    <t>Plaće</t>
  </si>
  <si>
    <t>Rashodi za zaposlene</t>
  </si>
  <si>
    <t>Otali rashodi za zaposlene</t>
  </si>
  <si>
    <t>Ostali rashodi za zaposlene</t>
  </si>
  <si>
    <t>Nagrade</t>
  </si>
  <si>
    <t>Naknade za bolest, invalidnost i smrtni sl.</t>
  </si>
  <si>
    <t>Doprinosi na plaće</t>
  </si>
  <si>
    <t>Darovi</t>
  </si>
  <si>
    <t>Naknade troškova zaposlenim</t>
  </si>
  <si>
    <t>Službena putovanja</t>
  </si>
  <si>
    <t>Nakande za smještaj na sl.putu u zemlji</t>
  </si>
  <si>
    <t>Dnevnice na sl.putu u zemlji</t>
  </si>
  <si>
    <t>Naknade za prijevoz na sl.putu u zemlji</t>
  </si>
  <si>
    <t>Ostali rashodi na službenom putovanju</t>
  </si>
  <si>
    <t>Nakande za prijevoz , rad na terenu</t>
  </si>
  <si>
    <t>Naknade za prijevoz na posao i s posla</t>
  </si>
  <si>
    <t>Stručno usavršavanje zaposlenika</t>
  </si>
  <si>
    <t>Seminari, savjetovanja, simpoziji</t>
  </si>
  <si>
    <t>Rashodi za materijal i energiju</t>
  </si>
  <si>
    <t>Uredski materijl i ostali matrijali</t>
  </si>
  <si>
    <t>Uredski materijal</t>
  </si>
  <si>
    <t>Literatura,časopisi, glasila</t>
  </si>
  <si>
    <t>Mat.i sred.za čišćenje i održavanje</t>
  </si>
  <si>
    <t>Energija</t>
  </si>
  <si>
    <t>Plin</t>
  </si>
  <si>
    <t>Sitan invetar i auto gume</t>
  </si>
  <si>
    <t>Rashodi za usluge</t>
  </si>
  <si>
    <t>Usluge telefona, pošte i prijevoza</t>
  </si>
  <si>
    <t>Usluge telefona</t>
  </si>
  <si>
    <t>Usluge interneta</t>
  </si>
  <si>
    <t>Poštarina</t>
  </si>
  <si>
    <t>Ostale usluge za komunikaciju i prijevoz</t>
  </si>
  <si>
    <t>Usluge tekućeg i inves.održavanja</t>
  </si>
  <si>
    <t>Usluge promidžbe i informiranja</t>
  </si>
  <si>
    <t>Elektronski medij</t>
  </si>
  <si>
    <t>Komunalne usluge</t>
  </si>
  <si>
    <t>Opskrba vodom</t>
  </si>
  <si>
    <t>Iznošenje i odvoz smeća</t>
  </si>
  <si>
    <t>Usluge čišćenja i pranja i sl.</t>
  </si>
  <si>
    <t>Usluge čuvanja imovine i osoba</t>
  </si>
  <si>
    <t>Intelektualne i osobne usluge</t>
  </si>
  <si>
    <t>Ugovori o djelu</t>
  </si>
  <si>
    <t>Usluge agencija, studen.ser.(prijepisi, pri.)</t>
  </si>
  <si>
    <t>Računalane usluge</t>
  </si>
  <si>
    <t>Usluge ažuriranja računalnih baza</t>
  </si>
  <si>
    <t>Ostale usluge</t>
  </si>
  <si>
    <t>Grafičke i tiskarske usluge</t>
  </si>
  <si>
    <t>Film i izrada fotografija</t>
  </si>
  <si>
    <t>Ostale nespomenute usluge</t>
  </si>
  <si>
    <t>Ostali nesapomenuti rashodi poslovanja</t>
  </si>
  <si>
    <t>Premije osiguranja</t>
  </si>
  <si>
    <t>Premije osiguranja ostale imovine</t>
  </si>
  <si>
    <t>Premije osiguranja zaposlenih</t>
  </si>
  <si>
    <t>Reprezentacija</t>
  </si>
  <si>
    <t>Ostali nespomenuti rashodi poslovanja</t>
  </si>
  <si>
    <t>Financijski rashodi</t>
  </si>
  <si>
    <t>Bankarske usluge i platni promet</t>
  </si>
  <si>
    <t>Usluge platnog prometa</t>
  </si>
  <si>
    <t>UKUPNO KAPITALNI PROJEKTI</t>
  </si>
  <si>
    <t>UKUPNI RASHODI</t>
  </si>
  <si>
    <t>Postrojenja i oprema</t>
  </si>
  <si>
    <t>Uredska oprema i namještaj</t>
  </si>
  <si>
    <t>Računalna oprema</t>
  </si>
  <si>
    <t>Uredski namještaj</t>
  </si>
  <si>
    <t>Ostala uredska oprema</t>
  </si>
  <si>
    <t>Oprema za održavanje i zaštitu</t>
  </si>
  <si>
    <t>Oprema za protupožarnu zaštitu</t>
  </si>
  <si>
    <t>Autorski honorari - troškovi predstava</t>
  </si>
  <si>
    <t>Ulaganje u računalne programe</t>
  </si>
  <si>
    <t>Regres</t>
  </si>
  <si>
    <t>Doprinos za obavezno osiguranje u slučaju nezaposlenosti</t>
  </si>
  <si>
    <t>Poseban dop. za poticaj zapošlj. osoba s invali.</t>
  </si>
  <si>
    <t>Službena,radna i zaštitna odjeća i obuća</t>
  </si>
  <si>
    <t>Naknade i pristojbe</t>
  </si>
  <si>
    <t>Javnobilježničke pristojbe</t>
  </si>
  <si>
    <t>Rashodi protokola(vijenci,cvijeće,svijeće)</t>
  </si>
  <si>
    <t>Tečajevi i stručni ispit</t>
  </si>
  <si>
    <t>Doprinos za obavezno osig. u slučaju nezap.</t>
  </si>
  <si>
    <t>Doprinos za obvezno zdravstveno osiguranje</t>
  </si>
  <si>
    <t>Doprinos za obvezno zdravstveno osiguranje zaštite zdravlja na radu</t>
  </si>
  <si>
    <t>Ostali doprinosi</t>
  </si>
  <si>
    <t>Ostale naknade troškova zaposlenim</t>
  </si>
  <si>
    <t>Naknada za korištenje privatnog automobila u službene svrhe</t>
  </si>
  <si>
    <t>Naknade troškova osobama izvan radnog odnosa</t>
  </si>
  <si>
    <t>Naknade troškova službenog puta</t>
  </si>
  <si>
    <t>Naknade ostalih troškova</t>
  </si>
  <si>
    <t>671  Prihodi iz proračuna</t>
  </si>
  <si>
    <t>671 Prihodi iz proračuna</t>
  </si>
  <si>
    <t>661 Prihodi od pruženih usluga</t>
  </si>
  <si>
    <t>652 Sufinanciranje cijene usluge</t>
  </si>
  <si>
    <t>Dimnjačarske usluge</t>
  </si>
  <si>
    <t>Električna energija-opskrba</t>
  </si>
  <si>
    <t>Električna energija-distribucija</t>
  </si>
  <si>
    <t>Ostale zakupnine i najamnine )otkup predstava)</t>
  </si>
  <si>
    <t>Ostale zdrastvene i veterinarske usluge</t>
  </si>
  <si>
    <t>Ostale intelektualne usluge</t>
  </si>
  <si>
    <t>Ostale računalne usluge</t>
  </si>
  <si>
    <t>Ukupno prihodi i primici za 2016. i 2017.</t>
  </si>
  <si>
    <t>Obvezni i preventivni zdrastveni pregledi zaposlenika</t>
  </si>
  <si>
    <r>
      <t>-</t>
    </r>
    <r>
      <rPr>
        <vertAlign val="superscript"/>
        <sz val="12"/>
        <rFont val="Arial"/>
        <family val="2"/>
      </rPr>
      <t>*1</t>
    </r>
    <r>
      <rPr>
        <sz val="12"/>
        <rFont val="Arial"/>
        <family val="2"/>
      </rPr>
      <t xml:space="preserve">  Prihodi i primici planiraju se za 2016. godinu na razini podskupine (treća razina računskog plana). </t>
    </r>
  </si>
  <si>
    <t>2018.</t>
  </si>
  <si>
    <r>
      <t>-</t>
    </r>
    <r>
      <rPr>
        <vertAlign val="superscript"/>
        <sz val="12"/>
        <rFont val="Arial"/>
        <family val="2"/>
      </rPr>
      <t>*1</t>
    </r>
    <r>
      <rPr>
        <sz val="12"/>
        <rFont val="Arial"/>
        <family val="2"/>
      </rPr>
      <t xml:space="preserve">  Prihodi i primici planiraju se za 2017. i 2018. godinu na razini skupine (druga razina računskog plana). </t>
    </r>
  </si>
  <si>
    <t>Procjena 2019.</t>
  </si>
  <si>
    <t xml:space="preserve"> Procjena 2019.</t>
  </si>
  <si>
    <t>Oprema-urđaji, strojevi i oprema za ostale namjene</t>
  </si>
  <si>
    <t>Oprema( uređaji i strojevi za ostale namjene)</t>
  </si>
  <si>
    <t>Ulaganja u računalne programe</t>
  </si>
  <si>
    <t>Plan 2018.</t>
  </si>
  <si>
    <t>Procjena 2020.</t>
  </si>
  <si>
    <t xml:space="preserve"> Procjena 2020.</t>
  </si>
  <si>
    <t>Usluge odvj.i pr,.savj.</t>
  </si>
  <si>
    <t>Tuzemne članar</t>
  </si>
  <si>
    <t xml:space="preserve">namaterijalna imovina </t>
  </si>
  <si>
    <t>MATERIJALNI RASHODI</t>
  </si>
  <si>
    <t>Promidžbeni  materijal</t>
  </si>
  <si>
    <t xml:space="preserve">Ostale tek.donacije </t>
  </si>
  <si>
    <t>FINANCIJSKI PLAN - Procjena prihoda i primitaka za 2018</t>
  </si>
  <si>
    <t>Ukupno prihodi i primici za 2018.</t>
  </si>
  <si>
    <t>Ostali materijal za potrbe redovitog poslo.-DIDAKTIKA</t>
  </si>
  <si>
    <t>Mate.i dije.za tek.i investi.održavanje-NAMIRN.ZA DJECU</t>
  </si>
  <si>
    <t xml:space="preserve">Usluge tekućeg i inves.održavanja </t>
  </si>
  <si>
    <t>Ostale naknade i pristojbe-KOMUNALNA NAKNADA</t>
  </si>
  <si>
    <t xml:space="preserve">DJEČJI VRTIĆ LILIPUT TRPINJA </t>
  </si>
  <si>
    <t>FINANCIJSKI PLAN - Procjena prihoda i primitaka za 2019. i  2020.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</si>
</sst>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5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b/>
      <sz val="16"/>
      <name val="Arial"/>
      <family val="2"/>
    </font>
    <font>
      <vertAlign val="superscript"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/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5" xfId="0" applyFont="1" applyFill="1" applyBorder="1" applyAlignment="1">
      <alignment horizontal="center"/>
    </xf>
    <xf numFmtId="0" fontId="5" fillId="1" borderId="16" xfId="0" applyFont="1" applyFill="1" applyBorder="1" applyAlignment="1">
      <alignment horizontal="right" vertical="center" wrapText="1"/>
    </xf>
    <xf numFmtId="0" fontId="5" fillId="1" borderId="17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/>
    </xf>
    <xf numFmtId="0" fontId="1" fillId="0" borderId="19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Alignment="1">
      <alignment horizontal="right"/>
    </xf>
    <xf numFmtId="0" fontId="3" fillId="1" borderId="15" xfId="0" applyFont="1" applyFill="1" applyBorder="1" applyAlignment="1">
      <alignment horizontal="center"/>
    </xf>
    <xf numFmtId="0" fontId="3" fillId="1" borderId="16" xfId="0" applyFont="1" applyFill="1" applyBorder="1" applyAlignment="1">
      <alignment horizontal="right" vertical="center" wrapText="1"/>
    </xf>
    <xf numFmtId="0" fontId="3" fillId="1" borderId="17" xfId="0" applyFont="1" applyFill="1" applyBorder="1" applyAlignment="1">
      <alignment horizontal="left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 wrapText="1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79" fontId="7" fillId="0" borderId="0" xfId="59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33" xfId="0" applyNumberFormat="1" applyFont="1" applyBorder="1" applyAlignment="1">
      <alignment/>
    </xf>
    <xf numFmtId="179" fontId="8" fillId="0" borderId="0" xfId="59" applyFont="1" applyBorder="1" applyAlignment="1">
      <alignment/>
    </xf>
    <xf numFmtId="3" fontId="8" fillId="0" borderId="0" xfId="0" applyNumberFormat="1" applyFont="1" applyBorder="1" applyAlignment="1" quotePrefix="1">
      <alignment horizontal="left"/>
    </xf>
    <xf numFmtId="3" fontId="9" fillId="0" borderId="0" xfId="0" applyNumberFormat="1" applyFont="1" applyFill="1" applyBorder="1" applyAlignment="1" quotePrefix="1">
      <alignment horizontal="left"/>
    </xf>
    <xf numFmtId="3" fontId="9" fillId="0" borderId="0" xfId="0" applyNumberFormat="1" applyFont="1" applyFill="1" applyBorder="1" applyAlignment="1" quotePrefix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 wrapText="1"/>
    </xf>
    <xf numFmtId="0" fontId="8" fillId="0" borderId="26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 wrapText="1"/>
    </xf>
    <xf numFmtId="3" fontId="8" fillId="0" borderId="33" xfId="0" applyNumberFormat="1" applyFont="1" applyBorder="1" applyAlignment="1" quotePrefix="1">
      <alignment horizontal="center" wrapText="1"/>
    </xf>
    <xf numFmtId="3" fontId="8" fillId="0" borderId="33" xfId="0" applyNumberFormat="1" applyFont="1" applyBorder="1" applyAlignment="1">
      <alignment horizontal="center" wrapText="1"/>
    </xf>
    <xf numFmtId="3" fontId="8" fillId="0" borderId="33" xfId="0" applyNumberFormat="1" applyFont="1" applyFill="1" applyBorder="1" applyAlignment="1" quotePrefix="1">
      <alignment horizontal="center" wrapText="1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3" fontId="8" fillId="0" borderId="33" xfId="0" applyNumberFormat="1" applyFont="1" applyBorder="1" applyAlignment="1" quotePrefix="1">
      <alignment horizontal="center"/>
    </xf>
    <xf numFmtId="0" fontId="8" fillId="0" borderId="33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0" fontId="8" fillId="0" borderId="33" xfId="0" applyNumberFormat="1" applyFont="1" applyBorder="1" applyAlignment="1" quotePrefix="1">
      <alignment horizontal="center" vertical="center" wrapText="1"/>
    </xf>
    <xf numFmtId="3" fontId="8" fillId="0" borderId="0" xfId="0" applyNumberFormat="1" applyFont="1" applyAlignment="1">
      <alignment/>
    </xf>
    <xf numFmtId="0" fontId="15" fillId="0" borderId="0" xfId="0" applyNumberFormat="1" applyFont="1" applyAlignment="1">
      <alignment horizontal="left"/>
    </xf>
    <xf numFmtId="3" fontId="15" fillId="0" borderId="0" xfId="0" applyNumberFormat="1" applyFont="1" applyAlignment="1">
      <alignment/>
    </xf>
    <xf numFmtId="0" fontId="16" fillId="0" borderId="35" xfId="0" applyNumberFormat="1" applyFont="1" applyBorder="1" applyAlignment="1">
      <alignment horizontal="left"/>
    </xf>
    <xf numFmtId="0" fontId="16" fillId="0" borderId="35" xfId="0" applyNumberFormat="1" applyFont="1" applyBorder="1" applyAlignment="1">
      <alignment/>
    </xf>
    <xf numFmtId="3" fontId="16" fillId="0" borderId="35" xfId="0" applyNumberFormat="1" applyFont="1" applyBorder="1" applyAlignment="1">
      <alignment/>
    </xf>
    <xf numFmtId="0" fontId="15" fillId="0" borderId="35" xfId="0" applyNumberFormat="1" applyFont="1" applyBorder="1" applyAlignment="1">
      <alignment horizontal="left"/>
    </xf>
    <xf numFmtId="0" fontId="15" fillId="0" borderId="35" xfId="0" applyNumberFormat="1" applyFont="1" applyBorder="1" applyAlignment="1">
      <alignment/>
    </xf>
    <xf numFmtId="3" fontId="15" fillId="0" borderId="35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6" fillId="0" borderId="33" xfId="0" applyNumberFormat="1" applyFont="1" applyBorder="1" applyAlignment="1">
      <alignment horizontal="center"/>
    </xf>
    <xf numFmtId="0" fontId="15" fillId="0" borderId="33" xfId="0" applyNumberFormat="1" applyFont="1" applyBorder="1" applyAlignment="1" quotePrefix="1">
      <alignment horizontal="left" vertical="justify"/>
    </xf>
    <xf numFmtId="3" fontId="15" fillId="0" borderId="33" xfId="0" applyNumberFormat="1" applyFont="1" applyBorder="1" applyAlignment="1">
      <alignment/>
    </xf>
    <xf numFmtId="3" fontId="15" fillId="0" borderId="34" xfId="0" applyNumberFormat="1" applyFont="1" applyBorder="1" applyAlignment="1" quotePrefix="1">
      <alignment horizontal="left"/>
    </xf>
    <xf numFmtId="3" fontId="15" fillId="0" borderId="36" xfId="0" applyNumberFormat="1" applyFont="1" applyBorder="1" applyAlignment="1">
      <alignment/>
    </xf>
    <xf numFmtId="3" fontId="15" fillId="0" borderId="36" xfId="0" applyNumberFormat="1" applyFont="1" applyBorder="1" applyAlignment="1">
      <alignment wrapText="1"/>
    </xf>
    <xf numFmtId="3" fontId="16" fillId="0" borderId="0" xfId="0" applyNumberFormat="1" applyFont="1" applyAlignment="1">
      <alignment horizontal="left"/>
    </xf>
    <xf numFmtId="3" fontId="16" fillId="0" borderId="0" xfId="0" applyNumberFormat="1" applyFont="1" applyAlignment="1">
      <alignment wrapText="1"/>
    </xf>
    <xf numFmtId="3" fontId="15" fillId="0" borderId="0" xfId="0" applyNumberFormat="1" applyFont="1" applyAlignment="1" quotePrefix="1">
      <alignment horizontal="left"/>
    </xf>
    <xf numFmtId="3" fontId="17" fillId="0" borderId="37" xfId="0" applyNumberFormat="1" applyFont="1" applyBorder="1" applyAlignment="1">
      <alignment horizontal="left"/>
    </xf>
    <xf numFmtId="3" fontId="15" fillId="0" borderId="38" xfId="0" applyNumberFormat="1" applyFont="1" applyBorder="1" applyAlignment="1">
      <alignment horizontal="center" vertical="center"/>
    </xf>
    <xf numFmtId="3" fontId="15" fillId="0" borderId="38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right" wrapText="1"/>
    </xf>
    <xf numFmtId="3" fontId="17" fillId="0" borderId="0" xfId="0" applyNumberFormat="1" applyFont="1" applyBorder="1" applyAlignment="1">
      <alignment horizontal="left"/>
    </xf>
    <xf numFmtId="3" fontId="15" fillId="0" borderId="39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 wrapText="1"/>
    </xf>
    <xf numFmtId="3" fontId="15" fillId="0" borderId="40" xfId="0" applyNumberFormat="1" applyFont="1" applyBorder="1" applyAlignment="1">
      <alignment horizontal="left"/>
    </xf>
    <xf numFmtId="3" fontId="15" fillId="0" borderId="41" xfId="0" applyNumberFormat="1" applyFont="1" applyBorder="1" applyAlignment="1">
      <alignment/>
    </xf>
    <xf numFmtId="179" fontId="16" fillId="0" borderId="41" xfId="59" applyFont="1" applyBorder="1" applyAlignment="1">
      <alignment/>
    </xf>
    <xf numFmtId="3" fontId="15" fillId="0" borderId="40" xfId="0" applyNumberFormat="1" applyFont="1" applyBorder="1" applyAlignment="1">
      <alignment horizontal="left" vertical="justify" wrapText="1"/>
    </xf>
    <xf numFmtId="0" fontId="15" fillId="0" borderId="40" xfId="0" applyNumberFormat="1" applyFont="1" applyBorder="1" applyAlignment="1">
      <alignment horizontal="left" vertical="justify" wrapText="1"/>
    </xf>
    <xf numFmtId="3" fontId="15" fillId="0" borderId="40" xfId="0" applyNumberFormat="1" applyFont="1" applyBorder="1" applyAlignment="1">
      <alignment/>
    </xf>
    <xf numFmtId="179" fontId="15" fillId="0" borderId="40" xfId="59" applyFont="1" applyBorder="1" applyAlignment="1">
      <alignment wrapText="1"/>
    </xf>
    <xf numFmtId="179" fontId="15" fillId="0" borderId="0" xfId="59" applyFont="1" applyBorder="1" applyAlignment="1">
      <alignment wrapText="1"/>
    </xf>
    <xf numFmtId="3" fontId="15" fillId="0" borderId="39" xfId="0" applyNumberFormat="1" applyFont="1" applyBorder="1" applyAlignment="1">
      <alignment/>
    </xf>
    <xf numFmtId="179" fontId="16" fillId="0" borderId="39" xfId="59" applyFont="1" applyBorder="1" applyAlignment="1">
      <alignment/>
    </xf>
    <xf numFmtId="3" fontId="15" fillId="0" borderId="33" xfId="0" applyNumberFormat="1" applyFont="1" applyBorder="1" applyAlignment="1">
      <alignment horizontal="left"/>
    </xf>
    <xf numFmtId="3" fontId="15" fillId="0" borderId="42" xfId="0" applyNumberFormat="1" applyFont="1" applyBorder="1" applyAlignment="1">
      <alignment/>
    </xf>
    <xf numFmtId="3" fontId="15" fillId="0" borderId="0" xfId="0" applyNumberFormat="1" applyFont="1" applyFill="1" applyBorder="1" applyAlignment="1" quotePrefix="1">
      <alignment horizontal="left"/>
    </xf>
    <xf numFmtId="3" fontId="15" fillId="0" borderId="0" xfId="0" applyNumberFormat="1" applyFont="1" applyBorder="1" applyAlignment="1">
      <alignment/>
    </xf>
    <xf numFmtId="3" fontId="16" fillId="0" borderId="43" xfId="0" applyNumberFormat="1" applyFont="1" applyBorder="1" applyAlignment="1">
      <alignment/>
    </xf>
    <xf numFmtId="3" fontId="15" fillId="0" borderId="0" xfId="0" applyNumberFormat="1" applyFont="1" applyBorder="1" applyAlignment="1" quotePrefix="1">
      <alignment horizontal="left"/>
    </xf>
    <xf numFmtId="3" fontId="15" fillId="0" borderId="33" xfId="0" applyNumberFormat="1" applyFont="1" applyBorder="1" applyAlignment="1" quotePrefix="1">
      <alignment horizontal="left"/>
    </xf>
    <xf numFmtId="3" fontId="16" fillId="0" borderId="34" xfId="0" applyNumberFormat="1" applyFont="1" applyBorder="1" applyAlignment="1">
      <alignment/>
    </xf>
    <xf numFmtId="0" fontId="15" fillId="0" borderId="35" xfId="0" applyNumberFormat="1" applyFont="1" applyBorder="1" applyAlignment="1">
      <alignment horizontal="left"/>
    </xf>
    <xf numFmtId="0" fontId="15" fillId="0" borderId="35" xfId="0" applyNumberFormat="1" applyFont="1" applyBorder="1" applyAlignment="1">
      <alignment/>
    </xf>
    <xf numFmtId="3" fontId="15" fillId="0" borderId="35" xfId="0" applyNumberFormat="1" applyFont="1" applyBorder="1" applyAlignment="1">
      <alignment/>
    </xf>
    <xf numFmtId="0" fontId="16" fillId="0" borderId="35" xfId="0" applyNumberFormat="1" applyFont="1" applyBorder="1" applyAlignment="1">
      <alignment horizontal="left"/>
    </xf>
    <xf numFmtId="0" fontId="16" fillId="0" borderId="35" xfId="0" applyNumberFormat="1" applyFont="1" applyBorder="1" applyAlignment="1">
      <alignment/>
    </xf>
    <xf numFmtId="3" fontId="8" fillId="0" borderId="0" xfId="0" applyNumberFormat="1" applyFont="1" applyBorder="1" applyAlignment="1" quotePrefix="1">
      <alignment horizontal="center" wrapText="1"/>
    </xf>
    <xf numFmtId="0" fontId="15" fillId="0" borderId="0" xfId="0" applyNumberFormat="1" applyFont="1" applyBorder="1" applyAlignment="1" quotePrefix="1">
      <alignment horizontal="left" vertical="center" wrapText="1"/>
    </xf>
    <xf numFmtId="0" fontId="15" fillId="0" borderId="0" xfId="0" applyNumberFormat="1" applyFont="1" applyBorder="1" applyAlignment="1">
      <alignment horizontal="left" wrapText="1"/>
    </xf>
    <xf numFmtId="3" fontId="15" fillId="0" borderId="0" xfId="0" applyNumberFormat="1" applyFont="1" applyBorder="1" applyAlignment="1">
      <alignment horizontal="right" wrapText="1"/>
    </xf>
    <xf numFmtId="3" fontId="15" fillId="0" borderId="41" xfId="0" applyNumberFormat="1" applyFont="1" applyBorder="1" applyAlignment="1" quotePrefix="1">
      <alignment horizontal="right" vertical="justify" wrapText="1"/>
    </xf>
    <xf numFmtId="3" fontId="15" fillId="0" borderId="41" xfId="0" applyNumberFormat="1" applyFont="1" applyBorder="1" applyAlignment="1" quotePrefix="1">
      <alignment horizontal="right" wrapText="1"/>
    </xf>
    <xf numFmtId="3" fontId="16" fillId="0" borderId="35" xfId="0" applyNumberFormat="1" applyFont="1" applyBorder="1" applyAlignment="1">
      <alignment/>
    </xf>
    <xf numFmtId="0" fontId="15" fillId="0" borderId="0" xfId="0" applyNumberFormat="1" applyFont="1" applyAlignment="1">
      <alignment horizontal="left"/>
    </xf>
    <xf numFmtId="0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28" xfId="0" applyFont="1" applyBorder="1" applyAlignment="1">
      <alignment horizontal="left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44" xfId="0" applyNumberFormat="1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45" xfId="0" applyNumberFormat="1" applyFont="1" applyBorder="1" applyAlignment="1">
      <alignment horizontal="center"/>
    </xf>
    <xf numFmtId="3" fontId="15" fillId="0" borderId="41" xfId="59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0" fontId="16" fillId="0" borderId="0" xfId="0" applyNumberFormat="1" applyFont="1" applyAlignment="1">
      <alignment horizontal="left"/>
    </xf>
    <xf numFmtId="0" fontId="15" fillId="0" borderId="30" xfId="0" applyNumberFormat="1" applyFont="1" applyBorder="1" applyAlignment="1">
      <alignment horizontal="left"/>
    </xf>
    <xf numFmtId="0" fontId="15" fillId="0" borderId="33" xfId="0" applyNumberFormat="1" applyFont="1" applyBorder="1" applyAlignment="1">
      <alignment/>
    </xf>
    <xf numFmtId="3" fontId="15" fillId="0" borderId="33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0" fontId="16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 quotePrefix="1">
      <alignment horizontal="left"/>
    </xf>
    <xf numFmtId="3" fontId="16" fillId="0" borderId="0" xfId="0" applyNumberFormat="1" applyFont="1" applyBorder="1" applyAlignment="1">
      <alignment horizontal="right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9" xfId="0" applyFont="1" applyBorder="1" applyAlignment="1">
      <alignment/>
    </xf>
    <xf numFmtId="0" fontId="3" fillId="33" borderId="4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3" fontId="3" fillId="0" borderId="45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1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B22">
      <selection activeCell="B24" sqref="B24:H24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72" t="s">
        <v>32</v>
      </c>
    </row>
    <row r="3" spans="1:8" s="7" customFormat="1" ht="20.25">
      <c r="A3" s="178" t="s">
        <v>156</v>
      </c>
      <c r="B3" s="178"/>
      <c r="C3" s="178"/>
      <c r="D3" s="178"/>
      <c r="E3" s="178"/>
      <c r="F3" s="178"/>
      <c r="G3" s="178"/>
      <c r="H3" s="178"/>
    </row>
    <row r="4" spans="1:9" s="7" customFormat="1" ht="15.75" customHeight="1">
      <c r="A4" s="179"/>
      <c r="B4" s="180"/>
      <c r="C4" s="180"/>
      <c r="D4" s="180"/>
      <c r="E4" s="180"/>
      <c r="F4" s="180"/>
      <c r="G4" s="180"/>
      <c r="H4" s="180"/>
      <c r="I4" s="8"/>
    </row>
    <row r="5" s="7" customFormat="1" ht="15" hidden="1"/>
    <row r="6" s="7" customFormat="1" ht="15.75" thickBot="1">
      <c r="H6" s="30" t="s">
        <v>2</v>
      </c>
    </row>
    <row r="7" spans="1:8" s="7" customFormat="1" ht="16.5" thickBot="1">
      <c r="A7" s="31" t="s">
        <v>4</v>
      </c>
      <c r="B7" s="186">
        <v>2018</v>
      </c>
      <c r="C7" s="187"/>
      <c r="D7" s="187"/>
      <c r="E7" s="187"/>
      <c r="F7" s="187"/>
      <c r="G7" s="187"/>
      <c r="H7" s="188"/>
    </row>
    <row r="8" spans="1:8" s="7" customFormat="1" ht="15.75" customHeight="1">
      <c r="A8" s="32" t="s">
        <v>30</v>
      </c>
      <c r="B8" s="170" t="s">
        <v>5</v>
      </c>
      <c r="C8" s="172" t="s">
        <v>6</v>
      </c>
      <c r="D8" s="172" t="s">
        <v>7</v>
      </c>
      <c r="E8" s="174" t="s">
        <v>31</v>
      </c>
      <c r="F8" s="174" t="s">
        <v>0</v>
      </c>
      <c r="G8" s="174" t="s">
        <v>10</v>
      </c>
      <c r="H8" s="181" t="s">
        <v>9</v>
      </c>
    </row>
    <row r="9" spans="1:8" s="7" customFormat="1" ht="60.75" customHeight="1" thickBot="1">
      <c r="A9" s="33" t="s">
        <v>27</v>
      </c>
      <c r="B9" s="171"/>
      <c r="C9" s="173"/>
      <c r="D9" s="173"/>
      <c r="E9" s="175"/>
      <c r="F9" s="175"/>
      <c r="G9" s="175"/>
      <c r="H9" s="182"/>
    </row>
    <row r="10" spans="1:8" s="7" customFormat="1" ht="30" customHeight="1">
      <c r="A10" s="139" t="s">
        <v>126</v>
      </c>
      <c r="B10" s="142"/>
      <c r="C10" s="143"/>
      <c r="D10" s="143"/>
      <c r="E10" s="142">
        <v>30000</v>
      </c>
      <c r="F10" s="142"/>
      <c r="G10" s="136"/>
      <c r="H10" s="34"/>
    </row>
    <row r="11" spans="1:8" s="7" customFormat="1" ht="30" customHeight="1">
      <c r="A11" s="140" t="s">
        <v>128</v>
      </c>
      <c r="B11" s="144"/>
      <c r="C11" s="144"/>
      <c r="D11" s="144"/>
      <c r="E11" s="144"/>
      <c r="F11" s="144"/>
      <c r="G11" s="138"/>
      <c r="H11" s="36"/>
    </row>
    <row r="12" spans="1:8" s="7" customFormat="1" ht="30" customHeight="1">
      <c r="A12" s="140" t="s">
        <v>129</v>
      </c>
      <c r="B12" s="144"/>
      <c r="C12" s="144">
        <v>200000</v>
      </c>
      <c r="D12" s="144"/>
      <c r="E12" s="144"/>
      <c r="F12" s="144"/>
      <c r="G12" s="138"/>
      <c r="H12" s="36"/>
    </row>
    <row r="13" spans="1:8" s="7" customFormat="1" ht="30" customHeight="1">
      <c r="A13" s="140" t="s">
        <v>127</v>
      </c>
      <c r="B13" s="144">
        <v>650400</v>
      </c>
      <c r="C13" s="144"/>
      <c r="D13" s="144"/>
      <c r="E13" s="144"/>
      <c r="F13" s="144"/>
      <c r="G13" s="138"/>
      <c r="H13" s="36"/>
    </row>
    <row r="14" spans="1:8" s="7" customFormat="1" ht="30" customHeight="1">
      <c r="A14" s="140"/>
      <c r="B14" s="141"/>
      <c r="C14" s="141"/>
      <c r="D14" s="141"/>
      <c r="E14" s="141"/>
      <c r="F14" s="141"/>
      <c r="G14" s="138"/>
      <c r="H14" s="36"/>
    </row>
    <row r="15" spans="1:8" s="7" customFormat="1" ht="30" customHeight="1">
      <c r="A15" s="137"/>
      <c r="B15" s="141"/>
      <c r="C15" s="141"/>
      <c r="D15" s="141"/>
      <c r="E15" s="141"/>
      <c r="F15" s="141"/>
      <c r="G15" s="138"/>
      <c r="H15" s="36"/>
    </row>
    <row r="16" spans="1:8" s="7" customFormat="1" ht="30" customHeight="1">
      <c r="A16" s="137"/>
      <c r="B16" s="141"/>
      <c r="C16" s="141"/>
      <c r="D16" s="141"/>
      <c r="E16" s="141"/>
      <c r="F16" s="141"/>
      <c r="G16" s="138"/>
      <c r="H16" s="36"/>
    </row>
    <row r="17" spans="1:8" s="7" customFormat="1" ht="30" customHeight="1">
      <c r="A17" s="137"/>
      <c r="B17" s="141"/>
      <c r="C17" s="141"/>
      <c r="D17" s="141"/>
      <c r="E17" s="141"/>
      <c r="F17" s="141"/>
      <c r="G17" s="138"/>
      <c r="H17" s="36"/>
    </row>
    <row r="18" spans="1:8" s="7" customFormat="1" ht="30" customHeight="1">
      <c r="A18" s="137"/>
      <c r="B18" s="141"/>
      <c r="C18" s="141"/>
      <c r="D18" s="141"/>
      <c r="E18" s="141"/>
      <c r="F18" s="141"/>
      <c r="G18" s="138"/>
      <c r="H18" s="36"/>
    </row>
    <row r="19" spans="1:8" s="7" customFormat="1" ht="30" customHeight="1">
      <c r="A19" s="35"/>
      <c r="B19" s="141"/>
      <c r="C19" s="141"/>
      <c r="D19" s="141"/>
      <c r="E19" s="141"/>
      <c r="F19" s="141"/>
      <c r="G19" s="41"/>
      <c r="H19" s="36"/>
    </row>
    <row r="20" spans="1:8" s="7" customFormat="1" ht="30" customHeight="1">
      <c r="A20" s="35"/>
      <c r="B20" s="141"/>
      <c r="C20" s="141"/>
      <c r="D20" s="141"/>
      <c r="E20" s="141"/>
      <c r="F20" s="141"/>
      <c r="G20" s="41"/>
      <c r="H20" s="36"/>
    </row>
    <row r="21" spans="1:8" s="7" customFormat="1" ht="30" customHeight="1">
      <c r="A21" s="35"/>
      <c r="B21" s="141"/>
      <c r="C21" s="141"/>
      <c r="D21" s="141"/>
      <c r="E21" s="141"/>
      <c r="F21" s="141"/>
      <c r="G21" s="41"/>
      <c r="H21" s="36"/>
    </row>
    <row r="22" spans="1:8" s="7" customFormat="1" ht="30" customHeight="1" thickBot="1">
      <c r="A22" s="37"/>
      <c r="B22" s="145"/>
      <c r="C22" s="145"/>
      <c r="D22" s="145"/>
      <c r="E22" s="145"/>
      <c r="F22" s="145"/>
      <c r="G22" s="42"/>
      <c r="H22" s="38"/>
    </row>
    <row r="23" spans="1:8" s="7" customFormat="1" ht="30" customHeight="1" thickBot="1">
      <c r="A23" s="39" t="s">
        <v>3</v>
      </c>
      <c r="B23" s="146">
        <f>SUM(B10:B22)</f>
        <v>650400</v>
      </c>
      <c r="C23" s="147">
        <f>SUM(C10:C22)</f>
        <v>200000</v>
      </c>
      <c r="D23" s="148"/>
      <c r="E23" s="147">
        <f>SUM(E10:E22)</f>
        <v>30000</v>
      </c>
      <c r="F23" s="146">
        <f>SUM(F10:F22)</f>
        <v>0</v>
      </c>
      <c r="G23" s="40"/>
      <c r="H23" s="40"/>
    </row>
    <row r="24" spans="1:8" s="7" customFormat="1" ht="30" customHeight="1" thickBot="1">
      <c r="A24" s="39" t="s">
        <v>157</v>
      </c>
      <c r="B24" s="183">
        <v>880400</v>
      </c>
      <c r="C24" s="184"/>
      <c r="D24" s="184"/>
      <c r="E24" s="184"/>
      <c r="F24" s="184"/>
      <c r="G24" s="184"/>
      <c r="H24" s="185"/>
    </row>
    <row r="25" s="7" customFormat="1" ht="15"/>
    <row r="26" s="7" customFormat="1" ht="15.75">
      <c r="A26" s="6" t="s">
        <v>1</v>
      </c>
    </row>
    <row r="27" s="7" customFormat="1" ht="18">
      <c r="A27" s="71" t="s">
        <v>139</v>
      </c>
    </row>
    <row r="28" spans="1:8" s="7" customFormat="1" ht="34.5" customHeight="1">
      <c r="A28" s="176" t="s">
        <v>34</v>
      </c>
      <c r="B28" s="177"/>
      <c r="C28" s="177"/>
      <c r="D28" s="177"/>
      <c r="E28" s="177"/>
      <c r="F28" s="177"/>
      <c r="G28" s="177"/>
      <c r="H28" s="177"/>
    </row>
    <row r="29" s="7" customFormat="1" ht="18">
      <c r="A29" s="71" t="s">
        <v>35</v>
      </c>
    </row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</sheetData>
  <sheetProtection/>
  <mergeCells count="12">
    <mergeCell ref="E8:E9"/>
    <mergeCell ref="F8:F9"/>
    <mergeCell ref="B8:B9"/>
    <mergeCell ref="C8:C9"/>
    <mergeCell ref="D8:D9"/>
    <mergeCell ref="G8:G9"/>
    <mergeCell ref="A28:H28"/>
    <mergeCell ref="A3:H3"/>
    <mergeCell ref="A4:H4"/>
    <mergeCell ref="H8:H9"/>
    <mergeCell ref="B24:H24"/>
    <mergeCell ref="B7:H7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F1">
      <selection activeCell="K28" sqref="K28"/>
    </sheetView>
  </sheetViews>
  <sheetFormatPr defaultColWidth="9.140625" defaultRowHeight="12.75"/>
  <cols>
    <col min="1" max="1" width="36.71093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72" t="s">
        <v>33</v>
      </c>
    </row>
    <row r="2" spans="1:15" ht="20.25">
      <c r="A2" s="178" t="s">
        <v>163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15.75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ht="13.5" thickBot="1">
      <c r="O4" s="9" t="s">
        <v>2</v>
      </c>
    </row>
    <row r="5" spans="1:15" ht="15.75" thickBot="1">
      <c r="A5" s="10" t="s">
        <v>4</v>
      </c>
      <c r="B5" s="189">
        <v>2017</v>
      </c>
      <c r="C5" s="190"/>
      <c r="D5" s="190"/>
      <c r="E5" s="190"/>
      <c r="F5" s="190"/>
      <c r="G5" s="190"/>
      <c r="H5" s="191"/>
      <c r="I5" s="189" t="s">
        <v>140</v>
      </c>
      <c r="J5" s="190"/>
      <c r="K5" s="190"/>
      <c r="L5" s="190"/>
      <c r="M5" s="190"/>
      <c r="N5" s="190"/>
      <c r="O5" s="191"/>
    </row>
    <row r="6" spans="1:15" ht="15.75" customHeight="1">
      <c r="A6" s="11" t="s">
        <v>28</v>
      </c>
      <c r="B6" s="170" t="s">
        <v>5</v>
      </c>
      <c r="C6" s="172" t="s">
        <v>6</v>
      </c>
      <c r="D6" s="172" t="s">
        <v>7</v>
      </c>
      <c r="E6" s="174" t="s">
        <v>31</v>
      </c>
      <c r="F6" s="174" t="s">
        <v>0</v>
      </c>
      <c r="G6" s="174" t="s">
        <v>10</v>
      </c>
      <c r="H6" s="181" t="s">
        <v>9</v>
      </c>
      <c r="I6" s="170" t="s">
        <v>5</v>
      </c>
      <c r="J6" s="192" t="s">
        <v>6</v>
      </c>
      <c r="K6" s="192" t="s">
        <v>7</v>
      </c>
      <c r="L6" s="174" t="s">
        <v>31</v>
      </c>
      <c r="M6" s="174" t="s">
        <v>0</v>
      </c>
      <c r="N6" s="174" t="s">
        <v>10</v>
      </c>
      <c r="O6" s="181" t="s">
        <v>9</v>
      </c>
    </row>
    <row r="7" spans="1:15" ht="63.75" customHeight="1" thickBot="1">
      <c r="A7" s="12" t="s">
        <v>29</v>
      </c>
      <c r="B7" s="171"/>
      <c r="C7" s="173"/>
      <c r="D7" s="173"/>
      <c r="E7" s="175"/>
      <c r="F7" s="175"/>
      <c r="G7" s="175"/>
      <c r="H7" s="182"/>
      <c r="I7" s="171"/>
      <c r="J7" s="193"/>
      <c r="K7" s="193"/>
      <c r="L7" s="175"/>
      <c r="M7" s="175"/>
      <c r="N7" s="175"/>
      <c r="O7" s="182"/>
    </row>
    <row r="8" spans="1:15" ht="24.75" customHeight="1">
      <c r="A8" s="139" t="s">
        <v>126</v>
      </c>
      <c r="B8" s="26"/>
      <c r="C8" s="143"/>
      <c r="D8" s="143"/>
      <c r="E8" s="142">
        <v>31000</v>
      </c>
      <c r="F8" s="142"/>
      <c r="G8" s="43"/>
      <c r="H8" s="27"/>
      <c r="I8" s="23"/>
      <c r="J8" s="143"/>
      <c r="K8" s="143"/>
      <c r="L8" s="142">
        <v>32000</v>
      </c>
      <c r="M8" s="142"/>
      <c r="N8" s="47"/>
      <c r="O8" s="16"/>
    </row>
    <row r="9" spans="1:15" ht="24.75" customHeight="1">
      <c r="A9" s="140" t="s">
        <v>128</v>
      </c>
      <c r="B9" s="144"/>
      <c r="C9" s="144"/>
      <c r="D9" s="144"/>
      <c r="E9" s="144"/>
      <c r="F9" s="144"/>
      <c r="G9" s="44"/>
      <c r="H9" s="29"/>
      <c r="I9" s="24"/>
      <c r="J9" s="144"/>
      <c r="K9" s="144"/>
      <c r="L9" s="144"/>
      <c r="M9" s="144"/>
      <c r="N9" s="45"/>
      <c r="O9" s="5"/>
    </row>
    <row r="10" spans="1:15" ht="24.75" customHeight="1">
      <c r="A10" s="140" t="s">
        <v>129</v>
      </c>
      <c r="B10" s="28"/>
      <c r="C10" s="144">
        <v>205000</v>
      </c>
      <c r="D10" s="144"/>
      <c r="E10" s="144"/>
      <c r="F10" s="144"/>
      <c r="G10" s="44"/>
      <c r="H10" s="29"/>
      <c r="I10" s="24"/>
      <c r="J10" s="144">
        <v>210000</v>
      </c>
      <c r="K10" s="144"/>
      <c r="L10" s="144"/>
      <c r="M10" s="144"/>
      <c r="N10" s="45"/>
      <c r="O10" s="5"/>
    </row>
    <row r="11" spans="1:15" ht="24.75" customHeight="1">
      <c r="A11" s="140" t="s">
        <v>127</v>
      </c>
      <c r="B11" s="158">
        <v>661658</v>
      </c>
      <c r="C11" s="149"/>
      <c r="D11" s="149"/>
      <c r="E11" s="149"/>
      <c r="F11" s="149"/>
      <c r="G11" s="150"/>
      <c r="H11" s="151"/>
      <c r="I11" s="157">
        <v>673262</v>
      </c>
      <c r="J11" s="1"/>
      <c r="K11" s="1"/>
      <c r="L11" s="1"/>
      <c r="M11" s="1"/>
      <c r="N11" s="45"/>
      <c r="O11" s="5"/>
    </row>
    <row r="12" spans="1:15" ht="24.75" customHeight="1">
      <c r="A12" s="22"/>
      <c r="B12" s="28"/>
      <c r="C12" s="13"/>
      <c r="D12" s="13"/>
      <c r="E12" s="13"/>
      <c r="F12" s="13"/>
      <c r="G12" s="44"/>
      <c r="H12" s="29"/>
      <c r="I12" s="24"/>
      <c r="J12" s="1"/>
      <c r="K12" s="1"/>
      <c r="L12" s="1"/>
      <c r="M12" s="1"/>
      <c r="N12" s="45"/>
      <c r="O12" s="5"/>
    </row>
    <row r="13" spans="1:15" ht="24.75" customHeight="1">
      <c r="A13" s="22"/>
      <c r="B13" s="28"/>
      <c r="C13" s="13"/>
      <c r="D13" s="13"/>
      <c r="E13" s="13"/>
      <c r="F13" s="13"/>
      <c r="G13" s="44"/>
      <c r="H13" s="29"/>
      <c r="I13" s="24"/>
      <c r="J13" s="1"/>
      <c r="K13" s="1"/>
      <c r="L13" s="1"/>
      <c r="M13" s="1"/>
      <c r="N13" s="45"/>
      <c r="O13" s="5"/>
    </row>
    <row r="14" spans="1:15" ht="24.75" customHeight="1">
      <c r="A14" s="15"/>
      <c r="B14" s="4"/>
      <c r="C14" s="1"/>
      <c r="D14" s="1"/>
      <c r="E14" s="1"/>
      <c r="F14" s="1"/>
      <c r="G14" s="45"/>
      <c r="H14" s="5"/>
      <c r="I14" s="24"/>
      <c r="J14" s="1"/>
      <c r="K14" s="1"/>
      <c r="L14" s="1"/>
      <c r="M14" s="1"/>
      <c r="N14" s="45"/>
      <c r="O14" s="5"/>
    </row>
    <row r="15" spans="1:15" ht="24.75" customHeight="1">
      <c r="A15" s="15"/>
      <c r="B15" s="4"/>
      <c r="C15" s="1"/>
      <c r="D15" s="1"/>
      <c r="E15" s="1"/>
      <c r="F15" s="1"/>
      <c r="G15" s="45"/>
      <c r="H15" s="5"/>
      <c r="I15" s="24"/>
      <c r="J15" s="1"/>
      <c r="K15" s="1"/>
      <c r="L15" s="1"/>
      <c r="M15" s="1"/>
      <c r="N15" s="45"/>
      <c r="O15" s="5"/>
    </row>
    <row r="16" spans="1:15" ht="24.75" customHeight="1">
      <c r="A16" s="15"/>
      <c r="B16" s="4"/>
      <c r="C16" s="1"/>
      <c r="D16" s="1"/>
      <c r="E16" s="1"/>
      <c r="F16" s="1"/>
      <c r="G16" s="45"/>
      <c r="H16" s="5"/>
      <c r="I16" s="24"/>
      <c r="J16" s="1"/>
      <c r="K16" s="1"/>
      <c r="L16" s="1"/>
      <c r="M16" s="1"/>
      <c r="N16" s="45"/>
      <c r="O16" s="5"/>
    </row>
    <row r="17" spans="1:15" ht="24.75" customHeight="1">
      <c r="A17" s="15"/>
      <c r="B17" s="4"/>
      <c r="C17" s="1"/>
      <c r="D17" s="1"/>
      <c r="E17" s="1"/>
      <c r="F17" s="1"/>
      <c r="G17" s="45"/>
      <c r="H17" s="5"/>
      <c r="I17" s="24"/>
      <c r="J17" s="1"/>
      <c r="K17" s="1"/>
      <c r="L17" s="1"/>
      <c r="M17" s="1"/>
      <c r="N17" s="45"/>
      <c r="O17" s="5"/>
    </row>
    <row r="18" spans="1:15" ht="24.75" customHeight="1">
      <c r="A18" s="15"/>
      <c r="B18" s="4"/>
      <c r="C18" s="1"/>
      <c r="D18" s="1"/>
      <c r="E18" s="1"/>
      <c r="F18" s="1"/>
      <c r="G18" s="45"/>
      <c r="H18" s="5"/>
      <c r="I18" s="24"/>
      <c r="J18" s="1"/>
      <c r="K18" s="1"/>
      <c r="L18" s="1"/>
      <c r="M18" s="1"/>
      <c r="N18" s="45"/>
      <c r="O18" s="5"/>
    </row>
    <row r="19" spans="1:15" ht="24.75" customHeight="1">
      <c r="A19" s="15"/>
      <c r="B19" s="4"/>
      <c r="C19" s="1"/>
      <c r="D19" s="1"/>
      <c r="E19" s="1"/>
      <c r="F19" s="1"/>
      <c r="G19" s="45"/>
      <c r="H19" s="5"/>
      <c r="I19" s="24"/>
      <c r="J19" s="1"/>
      <c r="K19" s="1"/>
      <c r="L19" s="1"/>
      <c r="M19" s="1"/>
      <c r="N19" s="45"/>
      <c r="O19" s="5"/>
    </row>
    <row r="20" spans="1:15" ht="24.75" customHeight="1">
      <c r="A20" s="15"/>
      <c r="B20" s="4"/>
      <c r="C20" s="1"/>
      <c r="D20" s="1"/>
      <c r="E20" s="1"/>
      <c r="F20" s="1"/>
      <c r="G20" s="45"/>
      <c r="H20" s="5"/>
      <c r="I20" s="24"/>
      <c r="J20" s="1"/>
      <c r="K20" s="1"/>
      <c r="L20" s="1"/>
      <c r="M20" s="1"/>
      <c r="N20" s="45"/>
      <c r="O20" s="5"/>
    </row>
    <row r="21" spans="1:15" ht="24.75" customHeight="1">
      <c r="A21" s="15"/>
      <c r="B21" s="4"/>
      <c r="C21" s="1"/>
      <c r="D21" s="1"/>
      <c r="E21" s="1"/>
      <c r="F21" s="1"/>
      <c r="G21" s="45"/>
      <c r="H21" s="5"/>
      <c r="I21" s="24"/>
      <c r="J21" s="1"/>
      <c r="K21" s="1"/>
      <c r="L21" s="1"/>
      <c r="M21" s="1"/>
      <c r="N21" s="45"/>
      <c r="O21" s="5"/>
    </row>
    <row r="22" spans="1:15" ht="24.75" customHeight="1">
      <c r="A22" s="15"/>
      <c r="B22" s="4"/>
      <c r="C22" s="1"/>
      <c r="D22" s="1"/>
      <c r="E22" s="1"/>
      <c r="F22" s="1"/>
      <c r="G22" s="45"/>
      <c r="H22" s="5"/>
      <c r="I22" s="24"/>
      <c r="J22" s="1"/>
      <c r="K22" s="1"/>
      <c r="L22" s="1"/>
      <c r="M22" s="1"/>
      <c r="N22" s="45"/>
      <c r="O22" s="5"/>
    </row>
    <row r="23" spans="1:15" ht="24.75" customHeight="1">
      <c r="A23" s="15"/>
      <c r="B23" s="4"/>
      <c r="C23" s="1"/>
      <c r="D23" s="1"/>
      <c r="E23" s="1"/>
      <c r="F23" s="1"/>
      <c r="G23" s="45"/>
      <c r="H23" s="5"/>
      <c r="I23" s="24"/>
      <c r="J23" s="1"/>
      <c r="K23" s="1"/>
      <c r="L23" s="1"/>
      <c r="M23" s="1"/>
      <c r="N23" s="45"/>
      <c r="O23" s="5"/>
    </row>
    <row r="24" spans="1:15" ht="24.75" customHeight="1">
      <c r="A24" s="14"/>
      <c r="B24" s="4"/>
      <c r="C24" s="1"/>
      <c r="D24" s="1"/>
      <c r="E24" s="1"/>
      <c r="F24" s="1"/>
      <c r="G24" s="45"/>
      <c r="H24" s="5"/>
      <c r="I24" s="24"/>
      <c r="J24" s="1"/>
      <c r="K24" s="1"/>
      <c r="L24" s="1"/>
      <c r="M24" s="1"/>
      <c r="N24" s="45"/>
      <c r="O24" s="5"/>
    </row>
    <row r="25" spans="1:15" ht="24.75" customHeight="1">
      <c r="A25" s="15"/>
      <c r="B25" s="4"/>
      <c r="C25" s="1"/>
      <c r="D25" s="1"/>
      <c r="E25" s="1"/>
      <c r="F25" s="1"/>
      <c r="G25" s="45"/>
      <c r="H25" s="5"/>
      <c r="I25" s="24"/>
      <c r="J25" s="1"/>
      <c r="K25" s="1"/>
      <c r="L25" s="1"/>
      <c r="M25" s="1"/>
      <c r="N25" s="45"/>
      <c r="O25" s="5"/>
    </row>
    <row r="26" spans="1:15" ht="24.75" customHeight="1">
      <c r="A26" s="15"/>
      <c r="B26" s="4"/>
      <c r="C26" s="1"/>
      <c r="D26" s="1"/>
      <c r="E26" s="1"/>
      <c r="F26" s="1"/>
      <c r="G26" s="45"/>
      <c r="H26" s="5"/>
      <c r="I26" s="24"/>
      <c r="J26" s="1"/>
      <c r="K26" s="1"/>
      <c r="L26" s="1"/>
      <c r="M26" s="1"/>
      <c r="N26" s="45"/>
      <c r="O26" s="5"/>
    </row>
    <row r="27" spans="1:15" ht="24.75" customHeight="1" thickBot="1">
      <c r="A27" s="21"/>
      <c r="B27" s="17"/>
      <c r="C27" s="18"/>
      <c r="D27" s="18"/>
      <c r="E27" s="18"/>
      <c r="F27" s="18"/>
      <c r="G27" s="46"/>
      <c r="H27" s="19"/>
      <c r="I27" s="25"/>
      <c r="J27" s="18"/>
      <c r="K27" s="18"/>
      <c r="L27" s="18"/>
      <c r="M27" s="18"/>
      <c r="N27" s="46"/>
      <c r="O27" s="19"/>
    </row>
    <row r="28" spans="1:15" ht="24.75" customHeight="1" thickBot="1">
      <c r="A28" s="2" t="s">
        <v>3</v>
      </c>
      <c r="B28" s="152">
        <f>SUM(B8:B27)</f>
        <v>661658</v>
      </c>
      <c r="C28" s="153">
        <v>205000</v>
      </c>
      <c r="D28" s="152"/>
      <c r="E28" s="153">
        <f>SUM(E8:E27)</f>
        <v>31000</v>
      </c>
      <c r="F28" s="152">
        <f>SUM(F8:F27)</f>
        <v>0</v>
      </c>
      <c r="G28" s="154"/>
      <c r="H28" s="154"/>
      <c r="I28" s="155">
        <f>SUM(I8:I27)</f>
        <v>673262</v>
      </c>
      <c r="J28" s="152">
        <f>SUM(J8:J27)</f>
        <v>210000</v>
      </c>
      <c r="K28" s="153"/>
      <c r="L28" s="152">
        <f>SUM(L8:L27)</f>
        <v>32000</v>
      </c>
      <c r="M28" s="153">
        <f>SUM(M8:M27)</f>
        <v>0</v>
      </c>
      <c r="N28" s="3"/>
      <c r="O28" s="20"/>
    </row>
    <row r="29" spans="1:15" ht="24.75" customHeight="1" thickBot="1">
      <c r="A29" s="2" t="s">
        <v>137</v>
      </c>
      <c r="B29" s="194">
        <f>(B28+C28+D28+E28+F28+G28+H28)</f>
        <v>897658</v>
      </c>
      <c r="C29" s="195"/>
      <c r="D29" s="195"/>
      <c r="E29" s="195"/>
      <c r="F29" s="195"/>
      <c r="G29" s="195"/>
      <c r="H29" s="196"/>
      <c r="I29" s="194">
        <f>(I28+J28+K28+L28+M28+N28+O28)</f>
        <v>915262</v>
      </c>
      <c r="J29" s="195"/>
      <c r="K29" s="195"/>
      <c r="L29" s="195"/>
      <c r="M29" s="195"/>
      <c r="N29" s="195"/>
      <c r="O29" s="196"/>
    </row>
    <row r="31" spans="1:8" ht="15.75">
      <c r="A31" s="6" t="s">
        <v>1</v>
      </c>
      <c r="B31" s="7"/>
      <c r="C31" s="7"/>
      <c r="D31" s="7"/>
      <c r="E31" s="7"/>
      <c r="F31" s="7"/>
      <c r="G31" s="7"/>
      <c r="H31" s="7"/>
    </row>
    <row r="32" spans="1:8" ht="18">
      <c r="A32" s="71" t="s">
        <v>141</v>
      </c>
      <c r="B32" s="7"/>
      <c r="C32" s="7"/>
      <c r="D32" s="7"/>
      <c r="E32" s="7"/>
      <c r="F32" s="7"/>
      <c r="G32" s="7"/>
      <c r="H32" s="7"/>
    </row>
    <row r="33" spans="1:15" ht="33.75" customHeight="1">
      <c r="A33" s="176" t="s">
        <v>34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</row>
    <row r="34" spans="1:8" ht="18">
      <c r="A34" s="71" t="s">
        <v>35</v>
      </c>
      <c r="B34" s="7"/>
      <c r="C34" s="7"/>
      <c r="D34" s="7"/>
      <c r="E34" s="7"/>
      <c r="F34" s="7"/>
      <c r="G34" s="7"/>
      <c r="H34" s="7"/>
    </row>
  </sheetData>
  <sheetProtection/>
  <mergeCells count="21">
    <mergeCell ref="N6:N7"/>
    <mergeCell ref="O6:O7"/>
    <mergeCell ref="A33:O33"/>
    <mergeCell ref="B6:B7"/>
    <mergeCell ref="L6:L7"/>
    <mergeCell ref="C6:C7"/>
    <mergeCell ref="D6:D7"/>
    <mergeCell ref="G6:G7"/>
    <mergeCell ref="B29:H29"/>
    <mergeCell ref="I29:O29"/>
    <mergeCell ref="I6:I7"/>
    <mergeCell ref="M6:M7"/>
    <mergeCell ref="A2:O2"/>
    <mergeCell ref="A3:O3"/>
    <mergeCell ref="I5:O5"/>
    <mergeCell ref="B5:H5"/>
    <mergeCell ref="J6:J7"/>
    <mergeCell ref="E6:E7"/>
    <mergeCell ref="H6:H7"/>
    <mergeCell ref="K6:K7"/>
    <mergeCell ref="F6:F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6"/>
  <sheetViews>
    <sheetView tabSelected="1" zoomScalePageLayoutView="0" workbookViewId="0" topLeftCell="A117">
      <selection activeCell="E143" sqref="E143"/>
    </sheetView>
  </sheetViews>
  <sheetFormatPr defaultColWidth="9.140625" defaultRowHeight="12.75"/>
  <cols>
    <col min="1" max="1" width="29.00390625" style="67" customWidth="1"/>
    <col min="2" max="2" width="45.8515625" style="68" customWidth="1"/>
    <col min="3" max="3" width="15.8515625" style="49" customWidth="1"/>
    <col min="4" max="4" width="15.57421875" style="50" customWidth="1"/>
    <col min="5" max="5" width="13.28125" style="49" customWidth="1"/>
    <col min="6" max="6" width="14.8515625" style="49" customWidth="1"/>
    <col min="7" max="7" width="9.140625" style="49" customWidth="1"/>
    <col min="8" max="8" width="9.57421875" style="49" customWidth="1"/>
    <col min="9" max="9" width="26.8515625" style="49" customWidth="1"/>
    <col min="10" max="10" width="12.7109375" style="49" customWidth="1"/>
    <col min="11" max="11" width="11.00390625" style="49" customWidth="1"/>
    <col min="12" max="12" width="10.140625" style="49" customWidth="1"/>
    <col min="13" max="13" width="16.7109375" style="49" hidden="1" customWidth="1"/>
    <col min="14" max="14" width="16.421875" style="49" hidden="1" customWidth="1"/>
    <col min="15" max="15" width="10.421875" style="49" customWidth="1"/>
    <col min="16" max="16384" width="9.140625" style="49" customWidth="1"/>
  </cols>
  <sheetData>
    <row r="1" spans="1:15" ht="24.75" customHeight="1">
      <c r="A1" s="197" t="s">
        <v>36</v>
      </c>
      <c r="B1" s="198"/>
      <c r="C1" s="198"/>
      <c r="D1" s="198"/>
      <c r="E1" s="198"/>
      <c r="F1" s="198"/>
      <c r="G1" s="198"/>
      <c r="H1" s="198"/>
      <c r="I1" s="198"/>
      <c r="J1" s="198"/>
      <c r="K1" s="72" t="s">
        <v>37</v>
      </c>
      <c r="M1" s="48"/>
      <c r="N1" s="48"/>
      <c r="O1" s="48"/>
    </row>
    <row r="2" spans="1:15" ht="20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5" ht="18" customHeight="1">
      <c r="A3" s="89" t="s">
        <v>11</v>
      </c>
      <c r="B3" s="90" t="s">
        <v>162</v>
      </c>
      <c r="C3" s="90"/>
      <c r="D3" s="91"/>
      <c r="E3" s="76"/>
    </row>
    <row r="4" spans="1:5" ht="15" customHeight="1">
      <c r="A4" s="92" t="s">
        <v>12</v>
      </c>
      <c r="B4" s="85"/>
      <c r="C4" s="85"/>
      <c r="D4" s="93"/>
      <c r="E4" s="85"/>
    </row>
    <row r="5" spans="1:5" ht="16.5" customHeight="1">
      <c r="A5" s="94"/>
      <c r="B5" s="85"/>
      <c r="C5" s="85"/>
      <c r="D5" s="93"/>
      <c r="E5" s="85"/>
    </row>
    <row r="6" spans="1:6" ht="38.25" customHeight="1" thickBot="1">
      <c r="A6" s="95" t="s">
        <v>13</v>
      </c>
      <c r="B6" s="96" t="s">
        <v>147</v>
      </c>
      <c r="C6" s="97" t="s">
        <v>142</v>
      </c>
      <c r="D6" s="97" t="s">
        <v>148</v>
      </c>
      <c r="E6" s="85"/>
      <c r="F6" s="51"/>
    </row>
    <row r="7" spans="1:6" ht="8.25" customHeight="1" thickTop="1">
      <c r="A7" s="99"/>
      <c r="B7" s="100"/>
      <c r="C7" s="101"/>
      <c r="D7" s="101"/>
      <c r="E7" s="85"/>
      <c r="F7" s="51"/>
    </row>
    <row r="8" spans="1:5" ht="21.75" customHeight="1">
      <c r="A8" s="102" t="s">
        <v>5</v>
      </c>
      <c r="B8" s="103">
        <v>650400</v>
      </c>
      <c r="C8" s="156">
        <v>661658</v>
      </c>
      <c r="D8" s="156">
        <v>673262</v>
      </c>
      <c r="E8" s="85"/>
    </row>
    <row r="9" spans="1:5" ht="38.25">
      <c r="A9" s="105" t="s">
        <v>14</v>
      </c>
      <c r="B9" s="130">
        <v>200000</v>
      </c>
      <c r="C9" s="156">
        <v>205000</v>
      </c>
      <c r="D9" s="156">
        <v>210000</v>
      </c>
      <c r="E9" s="85"/>
    </row>
    <row r="10" spans="1:5" ht="15.75">
      <c r="A10" s="105"/>
      <c r="B10" s="130"/>
      <c r="C10" s="156"/>
      <c r="D10" s="156"/>
      <c r="E10" s="85"/>
    </row>
    <row r="11" spans="1:6" ht="15.75">
      <c r="A11" s="106" t="s">
        <v>7</v>
      </c>
      <c r="B11" s="130">
        <v>30000</v>
      </c>
      <c r="C11" s="156">
        <v>31000</v>
      </c>
      <c r="D11" s="156">
        <v>32000</v>
      </c>
      <c r="E11" s="85"/>
      <c r="F11" s="52"/>
    </row>
    <row r="12" spans="1:6" ht="15.75">
      <c r="A12" s="107" t="s">
        <v>8</v>
      </c>
      <c r="B12" s="129"/>
      <c r="C12" s="156"/>
      <c r="D12" s="156"/>
      <c r="E12" s="85"/>
      <c r="F12" s="52"/>
    </row>
    <row r="13" spans="1:6" ht="15.75">
      <c r="A13" s="102" t="s">
        <v>15</v>
      </c>
      <c r="B13" s="103"/>
      <c r="C13" s="156"/>
      <c r="D13" s="156"/>
      <c r="E13" s="85"/>
      <c r="F13" s="52"/>
    </row>
    <row r="14" spans="1:6" ht="42.75" customHeight="1">
      <c r="A14" s="108" t="s">
        <v>16</v>
      </c>
      <c r="B14" s="103">
        <f>(I25)</f>
        <v>0</v>
      </c>
      <c r="C14" s="104"/>
      <c r="D14" s="104"/>
      <c r="E14" s="85"/>
      <c r="F14" s="52"/>
    </row>
    <row r="15" spans="1:6" ht="15.75">
      <c r="A15" s="108" t="s">
        <v>9</v>
      </c>
      <c r="B15" s="103">
        <f>(J25)</f>
        <v>0</v>
      </c>
      <c r="C15" s="104"/>
      <c r="D15" s="104"/>
      <c r="E15" s="85"/>
      <c r="F15" s="52"/>
    </row>
    <row r="16" spans="1:6" ht="6.75" customHeight="1">
      <c r="A16" s="109"/>
      <c r="B16" s="110"/>
      <c r="C16" s="111"/>
      <c r="D16" s="111"/>
      <c r="E16" s="85"/>
      <c r="F16" s="52"/>
    </row>
    <row r="17" spans="1:6" ht="15.75">
      <c r="A17" s="112" t="s">
        <v>17</v>
      </c>
      <c r="B17" s="113">
        <f>SUM(B8:B16)</f>
        <v>880400</v>
      </c>
      <c r="C17" s="113">
        <v>897658</v>
      </c>
      <c r="D17" s="113">
        <v>915262</v>
      </c>
      <c r="E17" s="85"/>
      <c r="F17" s="55"/>
    </row>
    <row r="18" spans="1:5" ht="15.75">
      <c r="A18" s="114" t="s">
        <v>18</v>
      </c>
      <c r="B18" s="115"/>
      <c r="C18" s="85"/>
      <c r="D18" s="116"/>
      <c r="E18" s="85"/>
    </row>
    <row r="19" spans="1:10" ht="15.75">
      <c r="A19" s="117" t="s">
        <v>19</v>
      </c>
      <c r="B19" s="117"/>
      <c r="C19" s="168"/>
      <c r="D19" s="118"/>
      <c r="E19" s="117"/>
      <c r="F19" s="56"/>
      <c r="G19" s="56"/>
      <c r="H19" s="56"/>
      <c r="I19" s="56"/>
      <c r="J19" s="56"/>
    </row>
    <row r="20" spans="1:5" ht="15.75">
      <c r="A20" s="94" t="s">
        <v>20</v>
      </c>
      <c r="B20" s="94"/>
      <c r="C20" s="85"/>
      <c r="D20" s="119"/>
      <c r="E20" s="85"/>
    </row>
    <row r="21" spans="1:12" ht="15.75">
      <c r="A21" s="57"/>
      <c r="B21" s="57"/>
      <c r="C21" s="57"/>
      <c r="D21" s="58"/>
      <c r="E21" s="57"/>
      <c r="F21" s="57"/>
      <c r="G21" s="57"/>
      <c r="H21" s="57"/>
      <c r="I21" s="57"/>
      <c r="J21" s="57"/>
      <c r="K21" s="57"/>
      <c r="L21" s="59" t="s">
        <v>2</v>
      </c>
    </row>
    <row r="22" spans="1:12" ht="8.25" customHeight="1">
      <c r="A22" s="60"/>
      <c r="B22" s="60"/>
      <c r="C22" s="60"/>
      <c r="D22" s="61"/>
      <c r="E22" s="61"/>
      <c r="F22" s="61"/>
      <c r="G22" s="61"/>
      <c r="H22" s="61"/>
      <c r="I22" s="61"/>
      <c r="J22" s="61"/>
      <c r="K22" s="61"/>
      <c r="L22" s="61"/>
    </row>
    <row r="23" spans="1:14" ht="9.7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L23" s="62"/>
      <c r="M23" s="60"/>
      <c r="N23" s="60"/>
    </row>
    <row r="24" spans="1:14" s="50" customFormat="1" ht="47.25">
      <c r="A24" s="73" t="s">
        <v>21</v>
      </c>
      <c r="B24" s="63" t="s">
        <v>22</v>
      </c>
      <c r="C24" s="65" t="s">
        <v>147</v>
      </c>
      <c r="D24" s="65" t="s">
        <v>5</v>
      </c>
      <c r="E24" s="65" t="s">
        <v>6</v>
      </c>
      <c r="F24" s="65" t="s">
        <v>7</v>
      </c>
      <c r="G24" s="65" t="s">
        <v>8</v>
      </c>
      <c r="H24" s="65" t="s">
        <v>15</v>
      </c>
      <c r="I24" s="65" t="s">
        <v>10</v>
      </c>
      <c r="J24" s="65" t="s">
        <v>9</v>
      </c>
      <c r="K24" s="66" t="s">
        <v>143</v>
      </c>
      <c r="L24" s="66" t="s">
        <v>149</v>
      </c>
      <c r="M24" s="64" t="s">
        <v>23</v>
      </c>
      <c r="N24" s="64" t="s">
        <v>24</v>
      </c>
    </row>
    <row r="25" spans="1:14" s="50" customFormat="1" ht="15.75">
      <c r="A25" s="126">
        <v>3</v>
      </c>
      <c r="B25" s="127" t="s">
        <v>99</v>
      </c>
      <c r="C25" s="128">
        <v>880400</v>
      </c>
      <c r="D25" s="128">
        <v>650400</v>
      </c>
      <c r="E25" s="128"/>
      <c r="F25" s="128">
        <f>(F26+F44+F125)</f>
        <v>0</v>
      </c>
      <c r="G25" s="128"/>
      <c r="H25" s="128">
        <f>(H26+H44+H125)</f>
        <v>0</v>
      </c>
      <c r="I25" s="128">
        <f>(I26+I44+I125)</f>
        <v>0</v>
      </c>
      <c r="J25" s="128">
        <f>(J26+J44+J125)</f>
        <v>0</v>
      </c>
      <c r="K25" s="128">
        <v>897658</v>
      </c>
      <c r="L25" s="128">
        <v>915262</v>
      </c>
      <c r="M25" s="125"/>
      <c r="N25" s="125"/>
    </row>
    <row r="26" spans="1:14" ht="14.25" customHeight="1">
      <c r="A26" s="75">
        <v>31</v>
      </c>
      <c r="B26" s="75" t="s">
        <v>41</v>
      </c>
      <c r="C26" s="76">
        <v>650400</v>
      </c>
      <c r="D26" s="76">
        <v>650400</v>
      </c>
      <c r="E26" s="76">
        <f aca="true" t="shared" si="0" ref="E26:J26">(E27)</f>
        <v>0</v>
      </c>
      <c r="F26" s="76">
        <f t="shared" si="0"/>
        <v>0</v>
      </c>
      <c r="G26" s="76">
        <f t="shared" si="0"/>
        <v>0</v>
      </c>
      <c r="H26" s="76">
        <f t="shared" si="0"/>
        <v>0</v>
      </c>
      <c r="I26" s="76">
        <f t="shared" si="0"/>
        <v>0</v>
      </c>
      <c r="J26" s="76">
        <f t="shared" si="0"/>
        <v>0</v>
      </c>
      <c r="K26" s="76">
        <v>663058</v>
      </c>
      <c r="L26" s="76">
        <v>675971</v>
      </c>
      <c r="M26" s="53" t="e">
        <f>SUM(M28:M44)</f>
        <v>#REF!</v>
      </c>
      <c r="N26" s="53" t="e">
        <f>SUM(N28:N44)</f>
        <v>#REF!</v>
      </c>
    </row>
    <row r="27" spans="1:14" ht="14.25" customHeight="1">
      <c r="A27" s="75">
        <v>311</v>
      </c>
      <c r="B27" s="75" t="s">
        <v>40</v>
      </c>
      <c r="C27" s="76">
        <v>540000</v>
      </c>
      <c r="D27" s="76">
        <v>540000</v>
      </c>
      <c r="E27" s="76">
        <f aca="true" t="shared" si="1" ref="E27:N27">(E28+E30+E36)</f>
        <v>0</v>
      </c>
      <c r="F27" s="76">
        <f t="shared" si="1"/>
        <v>0</v>
      </c>
      <c r="G27" s="76">
        <f t="shared" si="1"/>
        <v>0</v>
      </c>
      <c r="H27" s="76">
        <f t="shared" si="1"/>
        <v>0</v>
      </c>
      <c r="I27" s="76">
        <f t="shared" si="1"/>
        <v>0</v>
      </c>
      <c r="J27" s="76">
        <f t="shared" si="1"/>
        <v>0</v>
      </c>
      <c r="K27" s="76">
        <v>550800</v>
      </c>
      <c r="L27" s="76">
        <v>561816</v>
      </c>
      <c r="M27" s="76">
        <f t="shared" si="1"/>
        <v>0</v>
      </c>
      <c r="N27" s="76">
        <f t="shared" si="1"/>
        <v>0</v>
      </c>
    </row>
    <row r="28" spans="1:14" ht="14.25" customHeight="1">
      <c r="A28" s="120">
        <v>3111</v>
      </c>
      <c r="B28" s="121" t="s">
        <v>38</v>
      </c>
      <c r="C28" s="122">
        <v>540000</v>
      </c>
      <c r="D28" s="122">
        <v>540000</v>
      </c>
      <c r="E28" s="122">
        <f aca="true" t="shared" si="2" ref="E28:J28">(E29)</f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  <c r="J28" s="122">
        <f t="shared" si="2"/>
        <v>0</v>
      </c>
      <c r="K28" s="128">
        <v>550800</v>
      </c>
      <c r="L28" s="169">
        <v>561816</v>
      </c>
      <c r="M28" s="49">
        <v>0</v>
      </c>
      <c r="N28" s="49">
        <v>0</v>
      </c>
    </row>
    <row r="29" spans="1:14" ht="14.25" customHeight="1">
      <c r="A29" s="77">
        <v>31111</v>
      </c>
      <c r="B29" s="77" t="s">
        <v>39</v>
      </c>
      <c r="C29" s="79">
        <v>540000</v>
      </c>
      <c r="D29" s="79">
        <v>540000</v>
      </c>
      <c r="E29" s="79"/>
      <c r="F29" s="79"/>
      <c r="G29" s="79"/>
      <c r="H29" s="79"/>
      <c r="I29" s="79"/>
      <c r="J29" s="79"/>
      <c r="K29" s="98">
        <v>550800</v>
      </c>
      <c r="L29" s="98">
        <v>561816</v>
      </c>
      <c r="M29" s="49">
        <v>0</v>
      </c>
      <c r="N29" s="49">
        <v>0</v>
      </c>
    </row>
    <row r="30" spans="1:14" ht="14.25" customHeight="1">
      <c r="A30" s="80">
        <v>312</v>
      </c>
      <c r="B30" s="81" t="s">
        <v>42</v>
      </c>
      <c r="C30" s="122">
        <f aca="true" t="shared" si="3" ref="C30:J30">(C31)</f>
        <v>17500</v>
      </c>
      <c r="D30" s="122">
        <f t="shared" si="3"/>
        <v>17500</v>
      </c>
      <c r="E30" s="122"/>
      <c r="F30" s="122">
        <f t="shared" si="3"/>
        <v>0</v>
      </c>
      <c r="G30" s="122">
        <f t="shared" si="3"/>
        <v>0</v>
      </c>
      <c r="H30" s="122">
        <f t="shared" si="3"/>
        <v>0</v>
      </c>
      <c r="I30" s="122">
        <f t="shared" si="3"/>
        <v>0</v>
      </c>
      <c r="J30" s="122">
        <f t="shared" si="3"/>
        <v>0</v>
      </c>
      <c r="K30" s="128">
        <v>17500</v>
      </c>
      <c r="L30" s="128">
        <v>17500</v>
      </c>
      <c r="M30" s="79">
        <f>(M31)</f>
        <v>0</v>
      </c>
      <c r="N30" s="79">
        <f>(N31)</f>
        <v>0</v>
      </c>
    </row>
    <row r="31" spans="1:14" ht="14.25" customHeight="1">
      <c r="A31" s="120">
        <v>3121</v>
      </c>
      <c r="B31" s="120" t="s">
        <v>43</v>
      </c>
      <c r="C31" s="122">
        <v>17500</v>
      </c>
      <c r="D31" s="122">
        <v>17500</v>
      </c>
      <c r="E31" s="122"/>
      <c r="F31" s="122">
        <f>(F32+F33+F34)</f>
        <v>0</v>
      </c>
      <c r="G31" s="122">
        <f>(G32+G33+G34)</f>
        <v>0</v>
      </c>
      <c r="H31" s="122">
        <f>(H32+H33+H34)</f>
        <v>0</v>
      </c>
      <c r="I31" s="122">
        <f>(I32+I33+I34)</f>
        <v>0</v>
      </c>
      <c r="J31" s="122">
        <f>(J32+J33+J34)</f>
        <v>0</v>
      </c>
      <c r="K31" s="128">
        <v>17500</v>
      </c>
      <c r="L31" s="128">
        <v>17500</v>
      </c>
      <c r="M31" s="79">
        <f>(M32+M33+M34)</f>
        <v>0</v>
      </c>
      <c r="N31" s="79">
        <f>(N32+N33+N34)</f>
        <v>0</v>
      </c>
    </row>
    <row r="32" spans="1:12" ht="14.25" customHeight="1">
      <c r="A32" s="77">
        <v>31212</v>
      </c>
      <c r="B32" s="77" t="s">
        <v>44</v>
      </c>
      <c r="C32" s="79">
        <v>0</v>
      </c>
      <c r="D32" s="79">
        <v>0</v>
      </c>
      <c r="E32" s="79"/>
      <c r="F32" s="79"/>
      <c r="G32" s="79"/>
      <c r="H32" s="79"/>
      <c r="I32" s="79"/>
      <c r="J32" s="79"/>
      <c r="K32" s="128"/>
      <c r="L32" s="128"/>
    </row>
    <row r="33" spans="1:12" ht="14.25" customHeight="1">
      <c r="A33" s="77">
        <v>31213</v>
      </c>
      <c r="B33" s="77" t="s">
        <v>47</v>
      </c>
      <c r="C33" s="79">
        <v>0</v>
      </c>
      <c r="D33" s="79">
        <v>0</v>
      </c>
      <c r="E33" s="79"/>
      <c r="F33" s="79"/>
      <c r="G33" s="79"/>
      <c r="H33" s="79"/>
      <c r="I33" s="79"/>
      <c r="J33" s="79"/>
      <c r="K33" s="128"/>
      <c r="L33" s="128"/>
    </row>
    <row r="34" spans="1:12" ht="14.25" customHeight="1">
      <c r="A34" s="77">
        <v>31215</v>
      </c>
      <c r="B34" s="77" t="s">
        <v>45</v>
      </c>
      <c r="C34" s="79">
        <v>0</v>
      </c>
      <c r="D34" s="79">
        <v>0</v>
      </c>
      <c r="E34" s="79"/>
      <c r="F34" s="79"/>
      <c r="G34" s="79"/>
      <c r="H34" s="79"/>
      <c r="I34" s="79"/>
      <c r="J34" s="79"/>
      <c r="K34" s="128"/>
      <c r="L34" s="128"/>
    </row>
    <row r="35" spans="1:12" ht="14.25" customHeight="1">
      <c r="A35" s="77">
        <v>31216</v>
      </c>
      <c r="B35" s="77" t="s">
        <v>109</v>
      </c>
      <c r="C35" s="79">
        <v>17500</v>
      </c>
      <c r="D35" s="79">
        <v>17500</v>
      </c>
      <c r="E35" s="79"/>
      <c r="F35" s="79"/>
      <c r="G35" s="79"/>
      <c r="H35" s="79"/>
      <c r="I35" s="79"/>
      <c r="J35" s="79"/>
      <c r="K35" s="98">
        <v>17500</v>
      </c>
      <c r="L35" s="98">
        <v>17500</v>
      </c>
    </row>
    <row r="36" spans="1:12" ht="14.25" customHeight="1">
      <c r="A36" s="120">
        <v>313</v>
      </c>
      <c r="B36" s="120" t="s">
        <v>46</v>
      </c>
      <c r="C36" s="122">
        <v>92900</v>
      </c>
      <c r="D36" s="122">
        <v>92900</v>
      </c>
      <c r="E36" s="122">
        <f aca="true" t="shared" si="4" ref="E36:J36">(E37+E41)</f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  <c r="J36" s="122">
        <f t="shared" si="4"/>
        <v>0</v>
      </c>
      <c r="K36" s="128">
        <v>94758</v>
      </c>
      <c r="L36" s="128">
        <v>96655</v>
      </c>
    </row>
    <row r="37" spans="1:14" ht="14.25" customHeight="1">
      <c r="A37" s="120">
        <v>3132</v>
      </c>
      <c r="B37" s="120" t="s">
        <v>118</v>
      </c>
      <c r="C37" s="122">
        <v>83700</v>
      </c>
      <c r="D37" s="122">
        <v>83700</v>
      </c>
      <c r="E37" s="122">
        <f>(E38+E39)</f>
        <v>0</v>
      </c>
      <c r="F37" s="122">
        <f>(F38)</f>
        <v>0</v>
      </c>
      <c r="G37" s="122">
        <f>(G38)</f>
        <v>0</v>
      </c>
      <c r="H37" s="122">
        <f>(H38)</f>
        <v>0</v>
      </c>
      <c r="I37" s="122">
        <f>(I38)</f>
        <v>0</v>
      </c>
      <c r="J37" s="122">
        <f>(J38)</f>
        <v>0</v>
      </c>
      <c r="K37" s="128">
        <v>85374</v>
      </c>
      <c r="L37" s="128">
        <v>87083</v>
      </c>
      <c r="M37" s="79">
        <f>(M38)</f>
        <v>0</v>
      </c>
      <c r="N37" s="79">
        <f>(N38)</f>
        <v>0</v>
      </c>
    </row>
    <row r="38" spans="1:12" ht="14.25" customHeight="1">
      <c r="A38" s="77">
        <v>31321</v>
      </c>
      <c r="B38" s="77" t="s">
        <v>118</v>
      </c>
      <c r="C38" s="79">
        <v>81000</v>
      </c>
      <c r="D38" s="79">
        <v>81000</v>
      </c>
      <c r="E38" s="79"/>
      <c r="F38" s="79"/>
      <c r="G38" s="79"/>
      <c r="H38" s="79"/>
      <c r="I38" s="79"/>
      <c r="J38" s="79"/>
      <c r="K38" s="98">
        <v>82620</v>
      </c>
      <c r="L38" s="98">
        <v>84273</v>
      </c>
    </row>
    <row r="39" spans="1:12" ht="14.25" customHeight="1">
      <c r="A39" s="77">
        <v>31322</v>
      </c>
      <c r="B39" s="77" t="s">
        <v>119</v>
      </c>
      <c r="C39" s="79">
        <v>2700</v>
      </c>
      <c r="D39" s="79">
        <v>2700</v>
      </c>
      <c r="E39" s="79"/>
      <c r="F39" s="79"/>
      <c r="G39" s="79"/>
      <c r="H39" s="79"/>
      <c r="I39" s="79"/>
      <c r="J39" s="79"/>
      <c r="K39" s="98">
        <v>2754</v>
      </c>
      <c r="L39" s="98">
        <v>2810</v>
      </c>
    </row>
    <row r="40" spans="1:12" ht="14.25" customHeight="1">
      <c r="A40" s="77">
        <v>31329</v>
      </c>
      <c r="B40" s="77" t="s">
        <v>120</v>
      </c>
      <c r="C40" s="79">
        <v>0</v>
      </c>
      <c r="D40" s="79">
        <v>0</v>
      </c>
      <c r="E40" s="79"/>
      <c r="F40" s="79"/>
      <c r="G40" s="79"/>
      <c r="H40" s="79"/>
      <c r="I40" s="79"/>
      <c r="J40" s="79"/>
      <c r="K40" s="98"/>
      <c r="L40" s="128"/>
    </row>
    <row r="41" spans="1:14" ht="14.25" customHeight="1">
      <c r="A41" s="120">
        <v>3133</v>
      </c>
      <c r="B41" s="120" t="s">
        <v>110</v>
      </c>
      <c r="C41" s="122">
        <v>9200</v>
      </c>
      <c r="D41" s="122">
        <f aca="true" t="shared" si="5" ref="D41:J41">(D42)</f>
        <v>9200</v>
      </c>
      <c r="E41" s="122">
        <f t="shared" si="5"/>
        <v>0</v>
      </c>
      <c r="F41" s="122">
        <f t="shared" si="5"/>
        <v>0</v>
      </c>
      <c r="G41" s="122">
        <f t="shared" si="5"/>
        <v>0</v>
      </c>
      <c r="H41" s="122">
        <f t="shared" si="5"/>
        <v>0</v>
      </c>
      <c r="I41" s="122">
        <f t="shared" si="5"/>
        <v>0</v>
      </c>
      <c r="J41" s="122">
        <f t="shared" si="5"/>
        <v>0</v>
      </c>
      <c r="K41" s="128">
        <v>9384</v>
      </c>
      <c r="L41" s="128">
        <v>9572</v>
      </c>
      <c r="M41" s="122">
        <f>(M42)</f>
        <v>0</v>
      </c>
      <c r="N41" s="122">
        <f>(N42)</f>
        <v>0</v>
      </c>
    </row>
    <row r="42" spans="1:12" ht="14.25" customHeight="1">
      <c r="A42" s="77">
        <v>31332</v>
      </c>
      <c r="B42" s="123" t="s">
        <v>117</v>
      </c>
      <c r="C42" s="79">
        <v>9200</v>
      </c>
      <c r="D42" s="79">
        <v>9200</v>
      </c>
      <c r="E42" s="79"/>
      <c r="F42" s="79"/>
      <c r="G42" s="79"/>
      <c r="H42" s="79"/>
      <c r="I42" s="79"/>
      <c r="J42" s="79"/>
      <c r="K42" s="98">
        <v>9384</v>
      </c>
      <c r="L42" s="128">
        <v>9572</v>
      </c>
    </row>
    <row r="43" spans="1:12" ht="14.25" customHeight="1">
      <c r="A43" s="77">
        <v>31333</v>
      </c>
      <c r="B43" s="77" t="s">
        <v>111</v>
      </c>
      <c r="C43" s="79">
        <v>0</v>
      </c>
      <c r="D43" s="79">
        <v>0</v>
      </c>
      <c r="E43" s="79"/>
      <c r="F43" s="79"/>
      <c r="G43" s="79"/>
      <c r="H43" s="79"/>
      <c r="I43" s="79"/>
      <c r="J43" s="79"/>
      <c r="K43" s="98"/>
      <c r="L43" s="98"/>
    </row>
    <row r="44" spans="1:14" ht="14.25" customHeight="1">
      <c r="A44" s="80">
        <v>32</v>
      </c>
      <c r="B44" s="80" t="s">
        <v>153</v>
      </c>
      <c r="C44" s="82">
        <v>222000</v>
      </c>
      <c r="D44" s="82">
        <v>0</v>
      </c>
      <c r="E44" s="82">
        <v>222000</v>
      </c>
      <c r="F44" s="82">
        <f>(F45+F59+F74+F111)</f>
        <v>0</v>
      </c>
      <c r="G44" s="82"/>
      <c r="H44" s="82">
        <f>(H45+H59+H74+H111)</f>
        <v>0</v>
      </c>
      <c r="I44" s="82">
        <f>(I45+I59+I74+I111)</f>
        <v>0</v>
      </c>
      <c r="J44" s="82">
        <f>(J45+J59+J74+J111)</f>
        <v>0</v>
      </c>
      <c r="K44" s="82">
        <v>226440</v>
      </c>
      <c r="L44" s="82">
        <v>230968</v>
      </c>
      <c r="M44" s="82" t="e">
        <f>(M45+M59+M74+M111)</f>
        <v>#REF!</v>
      </c>
      <c r="N44" s="82" t="e">
        <f>(N45+N59+N74+N111)</f>
        <v>#REF!</v>
      </c>
    </row>
    <row r="45" spans="1:15" ht="14.25" customHeight="1">
      <c r="A45" s="120">
        <v>321</v>
      </c>
      <c r="B45" s="121" t="s">
        <v>48</v>
      </c>
      <c r="C45" s="122">
        <v>25000</v>
      </c>
      <c r="D45" s="122">
        <v>0</v>
      </c>
      <c r="E45" s="122">
        <v>25000</v>
      </c>
      <c r="F45" s="122">
        <f>(F46+F51+F53)</f>
        <v>0</v>
      </c>
      <c r="G45" s="122">
        <f>(G46+G51+G53)</f>
        <v>0</v>
      </c>
      <c r="H45" s="122">
        <f>(H46+H51+H53)</f>
        <v>0</v>
      </c>
      <c r="I45" s="122">
        <f>(I46+I51+I53)</f>
        <v>0</v>
      </c>
      <c r="J45" s="122">
        <f>(J46+J51+J53)</f>
        <v>0</v>
      </c>
      <c r="K45" s="122">
        <v>25500</v>
      </c>
      <c r="L45" s="122">
        <v>26011</v>
      </c>
      <c r="M45" s="79">
        <f>(M46+M51)</f>
        <v>0</v>
      </c>
      <c r="N45" s="79">
        <f>(N46+N51)</f>
        <v>0</v>
      </c>
      <c r="O45" s="79"/>
    </row>
    <row r="46" spans="1:14" ht="14.25" customHeight="1">
      <c r="A46" s="120">
        <v>3211</v>
      </c>
      <c r="B46" s="121" t="s">
        <v>49</v>
      </c>
      <c r="C46" s="122">
        <v>5000</v>
      </c>
      <c r="D46" s="122">
        <v>0</v>
      </c>
      <c r="E46" s="122">
        <v>5000</v>
      </c>
      <c r="F46" s="122">
        <f aca="true" t="shared" si="6" ref="E46:J46">(F47+F48+F49+F50)</f>
        <v>0</v>
      </c>
      <c r="G46" s="122">
        <f t="shared" si="6"/>
        <v>0</v>
      </c>
      <c r="H46" s="122">
        <f t="shared" si="6"/>
        <v>0</v>
      </c>
      <c r="I46" s="122">
        <f t="shared" si="6"/>
        <v>0</v>
      </c>
      <c r="J46" s="122">
        <f t="shared" si="6"/>
        <v>0</v>
      </c>
      <c r="K46" s="122">
        <v>5100</v>
      </c>
      <c r="L46" s="122">
        <v>5203</v>
      </c>
      <c r="M46" s="122">
        <f>(M47+M48+M49+M50)</f>
        <v>0</v>
      </c>
      <c r="N46" s="122">
        <f>(N47+N48+N49+N50)</f>
        <v>0</v>
      </c>
    </row>
    <row r="47" spans="1:14" ht="14.25" customHeight="1">
      <c r="A47" s="77">
        <v>32111</v>
      </c>
      <c r="B47" s="78" t="s">
        <v>51</v>
      </c>
      <c r="C47" s="79">
        <v>1000</v>
      </c>
      <c r="D47" s="79">
        <v>0</v>
      </c>
      <c r="E47" s="79">
        <v>1000</v>
      </c>
      <c r="F47" s="79"/>
      <c r="G47" s="79"/>
      <c r="H47" s="79"/>
      <c r="I47" s="79"/>
      <c r="J47" s="79"/>
      <c r="K47" s="131">
        <v>1020</v>
      </c>
      <c r="L47" s="131">
        <v>1041</v>
      </c>
      <c r="M47" s="49">
        <v>0</v>
      </c>
      <c r="N47" s="49">
        <v>0</v>
      </c>
    </row>
    <row r="48" spans="1:12" ht="14.25" customHeight="1">
      <c r="A48" s="77">
        <v>32113</v>
      </c>
      <c r="B48" s="78" t="s">
        <v>50</v>
      </c>
      <c r="C48" s="79">
        <v>1000</v>
      </c>
      <c r="D48" s="79">
        <v>0</v>
      </c>
      <c r="E48" s="79">
        <v>1000</v>
      </c>
      <c r="F48" s="79"/>
      <c r="G48" s="79"/>
      <c r="H48" s="79"/>
      <c r="I48" s="79"/>
      <c r="J48" s="79"/>
      <c r="K48" s="131">
        <v>1020</v>
      </c>
      <c r="L48" s="131">
        <v>1041</v>
      </c>
    </row>
    <row r="49" spans="1:12" ht="14.25" customHeight="1">
      <c r="A49" s="77">
        <v>32115</v>
      </c>
      <c r="B49" s="78" t="s">
        <v>52</v>
      </c>
      <c r="C49" s="79">
        <v>3000</v>
      </c>
      <c r="D49" s="79">
        <v>0</v>
      </c>
      <c r="E49" s="79">
        <v>3000</v>
      </c>
      <c r="F49" s="79"/>
      <c r="G49" s="79"/>
      <c r="H49" s="79"/>
      <c r="I49" s="79"/>
      <c r="J49" s="79"/>
      <c r="K49" s="131">
        <v>3060</v>
      </c>
      <c r="L49" s="131">
        <v>3121</v>
      </c>
    </row>
    <row r="50" spans="1:12" ht="14.25" customHeight="1">
      <c r="A50" s="77">
        <v>32119</v>
      </c>
      <c r="B50" s="78" t="s">
        <v>53</v>
      </c>
      <c r="C50" s="79">
        <v>0</v>
      </c>
      <c r="D50" s="79">
        <v>0</v>
      </c>
      <c r="E50" s="79">
        <v>0</v>
      </c>
      <c r="F50" s="79"/>
      <c r="G50" s="79"/>
      <c r="H50" s="79"/>
      <c r="I50" s="79"/>
      <c r="J50" s="79"/>
      <c r="K50" s="131"/>
      <c r="L50" s="131"/>
    </row>
    <row r="51" spans="1:14" ht="14.25" customHeight="1">
      <c r="A51" s="120">
        <v>3212</v>
      </c>
      <c r="B51" s="121" t="s">
        <v>54</v>
      </c>
      <c r="C51" s="122">
        <v>8000</v>
      </c>
      <c r="D51" s="122">
        <v>0</v>
      </c>
      <c r="E51" s="122">
        <v>8000</v>
      </c>
      <c r="F51" s="122">
        <f aca="true" t="shared" si="7" ref="E51:J51">(F52)</f>
        <v>0</v>
      </c>
      <c r="G51" s="122">
        <f t="shared" si="7"/>
        <v>0</v>
      </c>
      <c r="H51" s="122">
        <f t="shared" si="7"/>
        <v>0</v>
      </c>
      <c r="I51" s="122">
        <f t="shared" si="7"/>
        <v>0</v>
      </c>
      <c r="J51" s="122">
        <f t="shared" si="7"/>
        <v>0</v>
      </c>
      <c r="K51" s="122">
        <v>8160</v>
      </c>
      <c r="L51" s="122">
        <v>8323</v>
      </c>
      <c r="M51" s="122">
        <f>(M52)</f>
        <v>0</v>
      </c>
      <c r="N51" s="122">
        <f>(N52)</f>
        <v>0</v>
      </c>
    </row>
    <row r="52" spans="1:12" ht="14.25" customHeight="1">
      <c r="A52" s="77">
        <v>32121</v>
      </c>
      <c r="B52" s="78" t="s">
        <v>55</v>
      </c>
      <c r="C52" s="79">
        <v>8000</v>
      </c>
      <c r="D52" s="79">
        <v>0</v>
      </c>
      <c r="E52" s="79">
        <v>8000</v>
      </c>
      <c r="F52" s="79"/>
      <c r="G52" s="79"/>
      <c r="H52" s="79"/>
      <c r="I52" s="79"/>
      <c r="J52" s="79"/>
      <c r="K52" s="131">
        <v>8160</v>
      </c>
      <c r="L52" s="131">
        <v>8323</v>
      </c>
    </row>
    <row r="53" spans="1:12" ht="14.25" customHeight="1">
      <c r="A53" s="120">
        <v>3213</v>
      </c>
      <c r="B53" s="121" t="s">
        <v>56</v>
      </c>
      <c r="C53" s="122">
        <v>3000</v>
      </c>
      <c r="D53" s="122">
        <v>0</v>
      </c>
      <c r="E53" s="122">
        <v>3000</v>
      </c>
      <c r="F53" s="122">
        <f aca="true" t="shared" si="8" ref="E53:J53">(F54)</f>
        <v>0</v>
      </c>
      <c r="G53" s="122">
        <f t="shared" si="8"/>
        <v>0</v>
      </c>
      <c r="H53" s="122">
        <f t="shared" si="8"/>
        <v>0</v>
      </c>
      <c r="I53" s="122">
        <f t="shared" si="8"/>
        <v>0</v>
      </c>
      <c r="J53" s="122">
        <f t="shared" si="8"/>
        <v>0</v>
      </c>
      <c r="K53" s="122">
        <v>3060</v>
      </c>
      <c r="L53" s="122">
        <v>3121</v>
      </c>
    </row>
    <row r="54" spans="1:12" ht="14.25" customHeight="1">
      <c r="A54" s="77">
        <v>32131</v>
      </c>
      <c r="B54" s="78" t="s">
        <v>57</v>
      </c>
      <c r="C54" s="79">
        <v>3000</v>
      </c>
      <c r="D54" s="79">
        <v>0</v>
      </c>
      <c r="E54" s="79">
        <v>3000</v>
      </c>
      <c r="F54" s="79"/>
      <c r="G54" s="79"/>
      <c r="H54" s="79"/>
      <c r="I54" s="79"/>
      <c r="J54" s="79"/>
      <c r="K54" s="131">
        <v>3060</v>
      </c>
      <c r="L54" s="131">
        <v>3121</v>
      </c>
    </row>
    <row r="55" spans="1:12" ht="14.25" customHeight="1">
      <c r="A55" s="77">
        <v>32132</v>
      </c>
      <c r="B55" s="78" t="s">
        <v>116</v>
      </c>
      <c r="C55" s="79">
        <v>0</v>
      </c>
      <c r="D55" s="79">
        <v>0</v>
      </c>
      <c r="E55" s="79"/>
      <c r="F55" s="79"/>
      <c r="G55" s="79"/>
      <c r="H55" s="79"/>
      <c r="I55" s="79"/>
      <c r="J55" s="79"/>
      <c r="K55" s="131"/>
      <c r="L55" s="131"/>
    </row>
    <row r="56" spans="1:12" ht="14.25" customHeight="1">
      <c r="A56" s="120">
        <v>3214</v>
      </c>
      <c r="B56" s="121" t="s">
        <v>121</v>
      </c>
      <c r="C56" s="122">
        <v>9000</v>
      </c>
      <c r="D56" s="122">
        <v>0</v>
      </c>
      <c r="E56" s="122">
        <v>9000</v>
      </c>
      <c r="F56" s="79"/>
      <c r="G56" s="79"/>
      <c r="H56" s="79"/>
      <c r="I56" s="79"/>
      <c r="J56" s="79"/>
      <c r="K56" s="131">
        <v>9180</v>
      </c>
      <c r="L56" s="131">
        <v>9364</v>
      </c>
    </row>
    <row r="57" spans="1:12" ht="14.25" customHeight="1">
      <c r="A57" s="123">
        <v>32141</v>
      </c>
      <c r="B57" s="78" t="s">
        <v>122</v>
      </c>
      <c r="C57" s="79">
        <v>9000</v>
      </c>
      <c r="D57" s="79">
        <v>0</v>
      </c>
      <c r="E57" s="79">
        <v>9000</v>
      </c>
      <c r="F57" s="79"/>
      <c r="G57" s="79"/>
      <c r="H57" s="79"/>
      <c r="I57" s="79"/>
      <c r="J57" s="79"/>
      <c r="K57" s="131">
        <v>9180</v>
      </c>
      <c r="L57" s="131">
        <v>9364</v>
      </c>
    </row>
    <row r="58" spans="1:12" ht="14.25" customHeight="1">
      <c r="A58" s="123">
        <v>32149</v>
      </c>
      <c r="B58" s="124" t="s">
        <v>121</v>
      </c>
      <c r="C58" s="79">
        <v>0</v>
      </c>
      <c r="D58" s="79">
        <v>0</v>
      </c>
      <c r="E58" s="79"/>
      <c r="F58" s="79"/>
      <c r="G58" s="79"/>
      <c r="H58" s="79"/>
      <c r="I58" s="79"/>
      <c r="J58" s="79"/>
      <c r="K58" s="131"/>
      <c r="L58" s="131">
        <f>(K58+K58*2/100)</f>
        <v>0</v>
      </c>
    </row>
    <row r="59" spans="1:14" ht="14.25" customHeight="1">
      <c r="A59" s="120">
        <v>322</v>
      </c>
      <c r="B59" s="121" t="s">
        <v>58</v>
      </c>
      <c r="C59" s="122">
        <v>133500</v>
      </c>
      <c r="D59" s="122">
        <v>0</v>
      </c>
      <c r="E59" s="122">
        <v>133500</v>
      </c>
      <c r="F59" s="122"/>
      <c r="G59" s="122"/>
      <c r="H59" s="122">
        <f>(H60+H65+H69+H70)</f>
        <v>0</v>
      </c>
      <c r="I59" s="122">
        <f>(I60+I65+I69+I70)</f>
        <v>0</v>
      </c>
      <c r="J59" s="122">
        <f>(J60+J65+J69+J70)</f>
        <v>0</v>
      </c>
      <c r="K59" s="122">
        <v>136170</v>
      </c>
      <c r="L59" s="122">
        <v>138894</v>
      </c>
      <c r="M59" s="122" t="e">
        <f>(M60+M65+M69+M70)</f>
        <v>#REF!</v>
      </c>
      <c r="N59" s="122" t="e">
        <f>(N60+N65+N69+N70)</f>
        <v>#REF!</v>
      </c>
    </row>
    <row r="60" spans="1:12" ht="14.25" customHeight="1">
      <c r="A60" s="120">
        <v>3221</v>
      </c>
      <c r="B60" s="121" t="s">
        <v>59</v>
      </c>
      <c r="C60" s="122">
        <v>44000</v>
      </c>
      <c r="D60" s="122">
        <v>0</v>
      </c>
      <c r="E60" s="122">
        <v>44000</v>
      </c>
      <c r="F60" s="122">
        <f aca="true" t="shared" si="9" ref="E60:J60">(F61+F62+F63+F64)</f>
        <v>30000</v>
      </c>
      <c r="G60" s="122">
        <f t="shared" si="9"/>
        <v>0</v>
      </c>
      <c r="H60" s="122">
        <f t="shared" si="9"/>
        <v>0</v>
      </c>
      <c r="I60" s="122">
        <f t="shared" si="9"/>
        <v>0</v>
      </c>
      <c r="J60" s="122">
        <f t="shared" si="9"/>
        <v>0</v>
      </c>
      <c r="K60" s="122">
        <v>44880</v>
      </c>
      <c r="L60" s="122">
        <v>45777</v>
      </c>
    </row>
    <row r="61" spans="1:12" ht="14.25" customHeight="1">
      <c r="A61" s="77">
        <v>32211</v>
      </c>
      <c r="B61" s="78" t="s">
        <v>60</v>
      </c>
      <c r="C61" s="79">
        <v>3000</v>
      </c>
      <c r="D61" s="79">
        <v>0</v>
      </c>
      <c r="E61" s="79">
        <v>3000</v>
      </c>
      <c r="F61" s="79"/>
      <c r="G61" s="79"/>
      <c r="H61" s="79"/>
      <c r="I61" s="79"/>
      <c r="J61" s="79"/>
      <c r="K61" s="131">
        <v>3060</v>
      </c>
      <c r="L61" s="131">
        <v>3121</v>
      </c>
    </row>
    <row r="62" spans="1:12" ht="14.25" customHeight="1">
      <c r="A62" s="77">
        <v>32212</v>
      </c>
      <c r="B62" s="78" t="s">
        <v>61</v>
      </c>
      <c r="C62" s="79">
        <v>3000</v>
      </c>
      <c r="D62" s="79">
        <v>0</v>
      </c>
      <c r="E62" s="79">
        <v>3000</v>
      </c>
      <c r="F62" s="79"/>
      <c r="G62" s="79"/>
      <c r="H62" s="79"/>
      <c r="I62" s="79"/>
      <c r="J62" s="79"/>
      <c r="K62" s="131">
        <v>3060</v>
      </c>
      <c r="L62" s="131">
        <v>3121</v>
      </c>
    </row>
    <row r="63" spans="1:12" ht="14.25" customHeight="1">
      <c r="A63" s="77">
        <v>32214</v>
      </c>
      <c r="B63" s="78" t="s">
        <v>62</v>
      </c>
      <c r="C63" s="79">
        <v>8000</v>
      </c>
      <c r="D63" s="79">
        <v>0</v>
      </c>
      <c r="E63" s="79">
        <v>8000</v>
      </c>
      <c r="F63" s="79"/>
      <c r="G63" s="79"/>
      <c r="H63" s="79"/>
      <c r="I63" s="79"/>
      <c r="J63" s="79"/>
      <c r="K63" s="131">
        <v>8160</v>
      </c>
      <c r="L63" s="131">
        <v>8323</v>
      </c>
    </row>
    <row r="64" spans="1:12" ht="14.25" customHeight="1">
      <c r="A64" s="77">
        <v>32219</v>
      </c>
      <c r="B64" s="121" t="s">
        <v>158</v>
      </c>
      <c r="C64" s="79">
        <v>30000</v>
      </c>
      <c r="D64" s="79">
        <v>0</v>
      </c>
      <c r="E64" s="79">
        <v>0</v>
      </c>
      <c r="F64" s="79">
        <v>30000</v>
      </c>
      <c r="G64" s="79"/>
      <c r="H64" s="79"/>
      <c r="I64" s="79"/>
      <c r="J64" s="79"/>
      <c r="K64" s="131">
        <v>30600</v>
      </c>
      <c r="L64" s="131">
        <v>31212</v>
      </c>
    </row>
    <row r="65" spans="1:14" ht="14.25" customHeight="1">
      <c r="A65" s="120">
        <v>3223</v>
      </c>
      <c r="B65" s="121" t="s">
        <v>63</v>
      </c>
      <c r="C65" s="122">
        <v>37500</v>
      </c>
      <c r="D65" s="122">
        <v>0</v>
      </c>
      <c r="E65" s="122">
        <v>37500</v>
      </c>
      <c r="F65" s="122">
        <f>(F66+F68)</f>
        <v>0</v>
      </c>
      <c r="G65" s="122">
        <f>(G66+G68)</f>
        <v>0</v>
      </c>
      <c r="H65" s="122">
        <f>(H66+H68)</f>
        <v>0</v>
      </c>
      <c r="I65" s="122">
        <f>(I66+I68)</f>
        <v>0</v>
      </c>
      <c r="J65" s="122">
        <f>(J66+J68)</f>
        <v>0</v>
      </c>
      <c r="K65" s="122">
        <v>38250</v>
      </c>
      <c r="L65" s="122">
        <v>39015</v>
      </c>
      <c r="M65" s="122">
        <f>(M66+M68)</f>
        <v>0</v>
      </c>
      <c r="N65" s="122">
        <f>(N66+N68)</f>
        <v>0</v>
      </c>
    </row>
    <row r="66" spans="1:12" ht="14.25" customHeight="1">
      <c r="A66" s="123">
        <v>32231</v>
      </c>
      <c r="B66" s="124" t="s">
        <v>131</v>
      </c>
      <c r="C66" s="79">
        <v>37000</v>
      </c>
      <c r="D66" s="79">
        <v>0</v>
      </c>
      <c r="E66" s="79">
        <v>37000</v>
      </c>
      <c r="F66" s="79"/>
      <c r="G66" s="79"/>
      <c r="H66" s="79"/>
      <c r="I66" s="79"/>
      <c r="J66" s="79"/>
      <c r="K66" s="131">
        <v>37740</v>
      </c>
      <c r="L66" s="131">
        <v>38495</v>
      </c>
    </row>
    <row r="67" spans="1:12" ht="14.25" customHeight="1">
      <c r="A67" s="123">
        <v>322311</v>
      </c>
      <c r="B67" s="124" t="s">
        <v>132</v>
      </c>
      <c r="C67" s="79">
        <v>0</v>
      </c>
      <c r="D67" s="79">
        <v>0</v>
      </c>
      <c r="E67" s="79"/>
      <c r="F67" s="79"/>
      <c r="G67" s="79"/>
      <c r="H67" s="79"/>
      <c r="I67" s="79"/>
      <c r="J67" s="79"/>
      <c r="K67" s="131"/>
      <c r="L67" s="131"/>
    </row>
    <row r="68" spans="1:12" ht="14.25" customHeight="1">
      <c r="A68" s="123">
        <v>32233</v>
      </c>
      <c r="B68" s="124" t="s">
        <v>64</v>
      </c>
      <c r="C68" s="79">
        <v>500</v>
      </c>
      <c r="D68" s="79">
        <v>0</v>
      </c>
      <c r="E68" s="79">
        <v>500</v>
      </c>
      <c r="F68" s="79"/>
      <c r="G68" s="79"/>
      <c r="H68" s="79"/>
      <c r="I68" s="79"/>
      <c r="J68" s="79"/>
      <c r="K68" s="131">
        <v>510</v>
      </c>
      <c r="L68" s="131">
        <v>520</v>
      </c>
    </row>
    <row r="69" spans="1:15" s="74" customFormat="1" ht="14.25" customHeight="1">
      <c r="A69" s="120">
        <v>32224</v>
      </c>
      <c r="B69" s="121" t="s">
        <v>159</v>
      </c>
      <c r="C69" s="122">
        <v>40000</v>
      </c>
      <c r="D69" s="122">
        <v>0</v>
      </c>
      <c r="E69" s="122">
        <v>40000</v>
      </c>
      <c r="F69" s="122"/>
      <c r="G69" s="122"/>
      <c r="H69" s="122"/>
      <c r="I69" s="122"/>
      <c r="J69" s="122"/>
      <c r="K69" s="122">
        <v>40800</v>
      </c>
      <c r="L69" s="122">
        <v>41616</v>
      </c>
      <c r="M69" s="122" t="e">
        <f>(#REF!+#REF!)</f>
        <v>#REF!</v>
      </c>
      <c r="N69" s="122" t="e">
        <f>(#REF!+#REF!)</f>
        <v>#REF!</v>
      </c>
      <c r="O69" s="122"/>
    </row>
    <row r="70" spans="1:12" ht="14.25" customHeight="1">
      <c r="A70" s="120">
        <v>3225</v>
      </c>
      <c r="B70" s="121" t="s">
        <v>65</v>
      </c>
      <c r="C70" s="122">
        <v>8000</v>
      </c>
      <c r="D70" s="122">
        <v>0</v>
      </c>
      <c r="E70" s="122">
        <v>8000</v>
      </c>
      <c r="F70" s="122">
        <f aca="true" t="shared" si="10" ref="E70:J70">(F71)</f>
        <v>0</v>
      </c>
      <c r="G70" s="122">
        <f t="shared" si="10"/>
        <v>0</v>
      </c>
      <c r="H70" s="122">
        <f t="shared" si="10"/>
        <v>0</v>
      </c>
      <c r="I70" s="122">
        <f t="shared" si="10"/>
        <v>0</v>
      </c>
      <c r="J70" s="122">
        <f t="shared" si="10"/>
        <v>0</v>
      </c>
      <c r="K70" s="122">
        <v>8160</v>
      </c>
      <c r="L70" s="122">
        <v>8324</v>
      </c>
    </row>
    <row r="71" spans="1:12" ht="14.25" customHeight="1">
      <c r="A71" s="123">
        <v>32251</v>
      </c>
      <c r="B71" s="124" t="s">
        <v>65</v>
      </c>
      <c r="C71" s="79">
        <v>8000</v>
      </c>
      <c r="D71" s="79">
        <v>0</v>
      </c>
      <c r="E71" s="79">
        <v>8000</v>
      </c>
      <c r="F71" s="79"/>
      <c r="G71" s="79"/>
      <c r="H71" s="79"/>
      <c r="I71" s="79"/>
      <c r="J71" s="79"/>
      <c r="K71" s="131">
        <v>8160</v>
      </c>
      <c r="L71" s="131">
        <v>8324</v>
      </c>
    </row>
    <row r="72" spans="1:12" ht="14.25" customHeight="1">
      <c r="A72" s="120">
        <v>3227</v>
      </c>
      <c r="B72" s="121" t="s">
        <v>112</v>
      </c>
      <c r="C72" s="122">
        <v>4000</v>
      </c>
      <c r="D72" s="122">
        <v>0</v>
      </c>
      <c r="E72" s="122">
        <v>4000</v>
      </c>
      <c r="F72" s="79"/>
      <c r="G72" s="79"/>
      <c r="H72" s="79"/>
      <c r="I72" s="79"/>
      <c r="J72" s="79"/>
      <c r="K72" s="122">
        <v>4080</v>
      </c>
      <c r="L72" s="131">
        <v>4162</v>
      </c>
    </row>
    <row r="73" spans="1:12" ht="14.25" customHeight="1">
      <c r="A73" s="123">
        <v>32271</v>
      </c>
      <c r="B73" s="124" t="s">
        <v>112</v>
      </c>
      <c r="C73" s="79">
        <v>4000</v>
      </c>
      <c r="D73" s="79">
        <v>0</v>
      </c>
      <c r="E73" s="79">
        <v>4000</v>
      </c>
      <c r="F73" s="79"/>
      <c r="G73" s="79"/>
      <c r="H73" s="79"/>
      <c r="I73" s="79"/>
      <c r="J73" s="79"/>
      <c r="K73" s="131">
        <v>4080</v>
      </c>
      <c r="L73" s="131">
        <v>4162</v>
      </c>
    </row>
    <row r="74" spans="1:12" ht="14.25" customHeight="1">
      <c r="A74" s="120">
        <v>323</v>
      </c>
      <c r="B74" s="121" t="s">
        <v>66</v>
      </c>
      <c r="C74" s="122">
        <v>55000</v>
      </c>
      <c r="D74" s="122">
        <v>0</v>
      </c>
      <c r="E74" s="122">
        <v>55000</v>
      </c>
      <c r="F74" s="122">
        <f>(F75+F80+F82+F86+F92+F98+F101)</f>
        <v>0</v>
      </c>
      <c r="G74" s="122"/>
      <c r="H74" s="122"/>
      <c r="I74" s="122">
        <f>(I75+I80+I82+I86+I92+I98+I101)</f>
        <v>0</v>
      </c>
      <c r="J74" s="122"/>
      <c r="K74" s="122">
        <v>56100</v>
      </c>
      <c r="L74" s="122">
        <v>57220</v>
      </c>
    </row>
    <row r="75" spans="1:12" ht="14.25" customHeight="1">
      <c r="A75" s="120">
        <v>3231</v>
      </c>
      <c r="B75" s="121" t="s">
        <v>67</v>
      </c>
      <c r="C75" s="122">
        <v>11000</v>
      </c>
      <c r="D75" s="122">
        <v>0</v>
      </c>
      <c r="E75" s="122">
        <v>11000</v>
      </c>
      <c r="F75" s="122">
        <f>(F76+F77+F78+F79)</f>
        <v>0</v>
      </c>
      <c r="G75" s="122">
        <f>(G76+G77+G78+G79)</f>
        <v>0</v>
      </c>
      <c r="H75" s="122">
        <f>(H76+H77+H78+H79)</f>
        <v>0</v>
      </c>
      <c r="I75" s="122">
        <f>(I76+I77+I78+I79)</f>
        <v>0</v>
      </c>
      <c r="J75" s="122">
        <f>(J76+J77+J78+J79)</f>
        <v>0</v>
      </c>
      <c r="K75" s="122">
        <v>11220</v>
      </c>
      <c r="L75" s="122">
        <v>11444</v>
      </c>
    </row>
    <row r="76" spans="1:12" ht="14.25" customHeight="1">
      <c r="A76" s="123">
        <v>32311</v>
      </c>
      <c r="B76" s="124" t="s">
        <v>68</v>
      </c>
      <c r="C76" s="79">
        <v>10000</v>
      </c>
      <c r="D76" s="79">
        <v>0</v>
      </c>
      <c r="E76" s="79">
        <v>10000</v>
      </c>
      <c r="F76" s="79"/>
      <c r="G76" s="79"/>
      <c r="H76" s="79"/>
      <c r="I76" s="79"/>
      <c r="J76" s="79"/>
      <c r="K76" s="131">
        <v>10200</v>
      </c>
      <c r="L76" s="131">
        <v>10404</v>
      </c>
    </row>
    <row r="77" spans="1:12" ht="14.25" customHeight="1">
      <c r="A77" s="123">
        <v>32312</v>
      </c>
      <c r="B77" s="124" t="s">
        <v>69</v>
      </c>
      <c r="C77" s="79">
        <v>0</v>
      </c>
      <c r="D77" s="79">
        <v>0</v>
      </c>
      <c r="E77" s="79">
        <v>0</v>
      </c>
      <c r="F77" s="79"/>
      <c r="G77" s="79"/>
      <c r="H77" s="79"/>
      <c r="I77" s="79"/>
      <c r="J77" s="79"/>
      <c r="K77" s="131"/>
      <c r="L77" s="131"/>
    </row>
    <row r="78" spans="1:12" ht="14.25" customHeight="1">
      <c r="A78" s="123">
        <v>32313</v>
      </c>
      <c r="B78" s="124" t="s">
        <v>70</v>
      </c>
      <c r="C78" s="79">
        <v>1000</v>
      </c>
      <c r="D78" s="79">
        <v>0</v>
      </c>
      <c r="E78" s="79">
        <v>1000</v>
      </c>
      <c r="F78" s="79"/>
      <c r="G78" s="79"/>
      <c r="H78" s="79"/>
      <c r="I78" s="79"/>
      <c r="J78" s="79"/>
      <c r="K78" s="131">
        <v>1020</v>
      </c>
      <c r="L78" s="131">
        <v>1040</v>
      </c>
    </row>
    <row r="79" spans="1:12" ht="14.25" customHeight="1">
      <c r="A79" s="123">
        <v>32319</v>
      </c>
      <c r="B79" s="124" t="s">
        <v>71</v>
      </c>
      <c r="C79" s="79">
        <v>0</v>
      </c>
      <c r="D79" s="79">
        <v>0</v>
      </c>
      <c r="E79" s="79">
        <v>0</v>
      </c>
      <c r="F79" s="79"/>
      <c r="G79" s="79"/>
      <c r="H79" s="79"/>
      <c r="I79" s="79"/>
      <c r="J79" s="79"/>
      <c r="K79" s="131"/>
      <c r="L79" s="131"/>
    </row>
    <row r="80" spans="1:12" ht="14.25" customHeight="1">
      <c r="A80" s="120">
        <v>3232</v>
      </c>
      <c r="B80" s="121" t="s">
        <v>72</v>
      </c>
      <c r="C80" s="122">
        <v>0</v>
      </c>
      <c r="D80" s="122">
        <v>0</v>
      </c>
      <c r="E80" s="122">
        <v>0</v>
      </c>
      <c r="F80" s="122"/>
      <c r="G80" s="122"/>
      <c r="H80" s="122"/>
      <c r="I80" s="122"/>
      <c r="J80" s="122"/>
      <c r="K80" s="122"/>
      <c r="L80" s="122"/>
    </row>
    <row r="81" spans="1:12" ht="14.25" customHeight="1">
      <c r="A81" s="123">
        <v>32329</v>
      </c>
      <c r="B81" s="124" t="s">
        <v>160</v>
      </c>
      <c r="C81" s="79">
        <v>0</v>
      </c>
      <c r="D81" s="79">
        <v>0</v>
      </c>
      <c r="E81" s="79">
        <v>0</v>
      </c>
      <c r="F81" s="79"/>
      <c r="G81" s="79"/>
      <c r="H81" s="79"/>
      <c r="I81" s="79"/>
      <c r="J81" s="79"/>
      <c r="K81" s="131"/>
      <c r="L81" s="131"/>
    </row>
    <row r="82" spans="1:14" ht="14.25" customHeight="1">
      <c r="A82" s="120">
        <v>3233</v>
      </c>
      <c r="B82" s="121" t="s">
        <v>73</v>
      </c>
      <c r="C82" s="122">
        <v>1000</v>
      </c>
      <c r="D82" s="122">
        <v>0</v>
      </c>
      <c r="E82" s="122">
        <v>1000</v>
      </c>
      <c r="F82" s="122">
        <f aca="true" t="shared" si="11" ref="E82:J82">(F83+F84)</f>
        <v>0</v>
      </c>
      <c r="G82" s="122">
        <f t="shared" si="11"/>
        <v>0</v>
      </c>
      <c r="H82" s="122">
        <f t="shared" si="11"/>
        <v>0</v>
      </c>
      <c r="I82" s="122">
        <f t="shared" si="11"/>
        <v>0</v>
      </c>
      <c r="J82" s="122">
        <f t="shared" si="11"/>
        <v>0</v>
      </c>
      <c r="K82" s="122">
        <v>1020</v>
      </c>
      <c r="L82" s="122">
        <v>1040</v>
      </c>
      <c r="M82" s="122">
        <f>(M83+M84)</f>
        <v>0</v>
      </c>
      <c r="N82" s="122">
        <f>(N83+N84)</f>
        <v>0</v>
      </c>
    </row>
    <row r="83" spans="1:12" ht="14.25" customHeight="1">
      <c r="A83" s="123">
        <v>32331</v>
      </c>
      <c r="B83" s="124" t="s">
        <v>74</v>
      </c>
      <c r="C83" s="79">
        <v>0</v>
      </c>
      <c r="D83" s="79">
        <v>0</v>
      </c>
      <c r="E83" s="79">
        <v>0</v>
      </c>
      <c r="F83" s="79"/>
      <c r="G83" s="79"/>
      <c r="H83" s="79"/>
      <c r="I83" s="79"/>
      <c r="J83" s="79"/>
      <c r="K83" s="131"/>
      <c r="L83" s="131"/>
    </row>
    <row r="84" spans="1:12" ht="14.25" customHeight="1">
      <c r="A84" s="123">
        <v>32334</v>
      </c>
      <c r="B84" s="124" t="s">
        <v>154</v>
      </c>
      <c r="C84" s="131">
        <v>1000</v>
      </c>
      <c r="D84" s="131">
        <v>0</v>
      </c>
      <c r="E84" s="79">
        <v>1000</v>
      </c>
      <c r="F84" s="79"/>
      <c r="G84" s="79"/>
      <c r="H84" s="79"/>
      <c r="I84" s="79"/>
      <c r="J84" s="79"/>
      <c r="K84" s="131">
        <v>1020</v>
      </c>
      <c r="L84" s="122">
        <v>1040</v>
      </c>
    </row>
    <row r="85" spans="1:12" ht="14.25" customHeight="1">
      <c r="A85" s="120">
        <v>3234</v>
      </c>
      <c r="B85" s="121" t="s">
        <v>75</v>
      </c>
      <c r="C85" s="122">
        <v>6000</v>
      </c>
      <c r="D85" s="122">
        <v>0</v>
      </c>
      <c r="E85" s="122">
        <v>6000</v>
      </c>
      <c r="F85" s="79"/>
      <c r="G85" s="79"/>
      <c r="H85" s="79"/>
      <c r="I85" s="79"/>
      <c r="J85" s="79"/>
      <c r="K85" s="122">
        <v>6120</v>
      </c>
      <c r="L85" s="122">
        <v>6243</v>
      </c>
    </row>
    <row r="86" spans="1:14" ht="14.25" customHeight="1">
      <c r="A86" s="123">
        <v>32341</v>
      </c>
      <c r="B86" s="124" t="s">
        <v>76</v>
      </c>
      <c r="C86" s="79">
        <v>4000</v>
      </c>
      <c r="D86" s="79">
        <v>0</v>
      </c>
      <c r="E86" s="79">
        <v>4000</v>
      </c>
      <c r="F86" s="79"/>
      <c r="G86" s="79"/>
      <c r="H86" s="79"/>
      <c r="I86" s="79"/>
      <c r="J86" s="122">
        <f>(J87+J88)</f>
        <v>0</v>
      </c>
      <c r="K86" s="131">
        <v>4080</v>
      </c>
      <c r="L86" s="131">
        <v>4162</v>
      </c>
      <c r="M86" s="79" t="e">
        <f>(M87+M88+#REF!+#REF!)</f>
        <v>#REF!</v>
      </c>
      <c r="N86" s="79" t="e">
        <f>(N87+N88+#REF!+#REF!)</f>
        <v>#REF!</v>
      </c>
    </row>
    <row r="87" spans="1:12" ht="14.25" customHeight="1">
      <c r="A87" s="123">
        <v>32342</v>
      </c>
      <c r="B87" s="124" t="s">
        <v>77</v>
      </c>
      <c r="C87" s="79">
        <v>2000</v>
      </c>
      <c r="D87" s="79">
        <v>0</v>
      </c>
      <c r="E87" s="79">
        <v>2000</v>
      </c>
      <c r="F87" s="79"/>
      <c r="G87" s="79"/>
      <c r="H87" s="79"/>
      <c r="I87" s="79"/>
      <c r="J87" s="79"/>
      <c r="K87" s="131">
        <v>2040</v>
      </c>
      <c r="L87" s="131">
        <v>2081</v>
      </c>
    </row>
    <row r="88" spans="1:12" ht="14.25" customHeight="1">
      <c r="A88" s="123">
        <v>32344</v>
      </c>
      <c r="B88" s="124" t="s">
        <v>130</v>
      </c>
      <c r="C88" s="79">
        <v>0</v>
      </c>
      <c r="D88" s="79">
        <v>0</v>
      </c>
      <c r="E88" s="79">
        <v>0</v>
      </c>
      <c r="F88" s="79"/>
      <c r="G88" s="79"/>
      <c r="H88" s="79"/>
      <c r="I88" s="79"/>
      <c r="J88" s="79"/>
      <c r="K88" s="131"/>
      <c r="L88" s="131"/>
    </row>
    <row r="89" spans="1:12" ht="14.25" customHeight="1">
      <c r="A89" s="120">
        <v>32359</v>
      </c>
      <c r="B89" s="121" t="s">
        <v>133</v>
      </c>
      <c r="C89" s="122">
        <v>0</v>
      </c>
      <c r="D89" s="122">
        <v>0</v>
      </c>
      <c r="E89" s="122">
        <v>0</v>
      </c>
      <c r="F89" s="79"/>
      <c r="G89" s="122"/>
      <c r="H89" s="79"/>
      <c r="I89" s="79"/>
      <c r="J89" s="79"/>
      <c r="K89" s="122"/>
      <c r="L89" s="122"/>
    </row>
    <row r="90" spans="1:12" ht="14.25" customHeight="1">
      <c r="A90" s="120">
        <v>32361</v>
      </c>
      <c r="B90" s="121" t="s">
        <v>138</v>
      </c>
      <c r="C90" s="122">
        <v>3000</v>
      </c>
      <c r="D90" s="122">
        <v>0</v>
      </c>
      <c r="E90" s="122">
        <v>3000</v>
      </c>
      <c r="F90" s="79"/>
      <c r="G90" s="79"/>
      <c r="H90" s="79"/>
      <c r="I90" s="79"/>
      <c r="J90" s="79"/>
      <c r="K90" s="122">
        <v>3060</v>
      </c>
      <c r="L90" s="122">
        <v>3121</v>
      </c>
    </row>
    <row r="91" spans="1:12" ht="14.25" customHeight="1">
      <c r="A91" s="120">
        <v>32369</v>
      </c>
      <c r="B91" s="121" t="s">
        <v>134</v>
      </c>
      <c r="C91" s="122">
        <v>5000</v>
      </c>
      <c r="D91" s="122">
        <v>0</v>
      </c>
      <c r="E91" s="122">
        <v>5000</v>
      </c>
      <c r="F91" s="79"/>
      <c r="G91" s="79"/>
      <c r="H91" s="79"/>
      <c r="I91" s="79"/>
      <c r="J91" s="79"/>
      <c r="K91" s="122">
        <v>5100</v>
      </c>
      <c r="L91" s="122">
        <v>5202</v>
      </c>
    </row>
    <row r="92" spans="1:14" ht="14.25" customHeight="1">
      <c r="A92" s="120">
        <v>3237</v>
      </c>
      <c r="B92" s="121" t="s">
        <v>80</v>
      </c>
      <c r="C92" s="122">
        <v>24000</v>
      </c>
      <c r="D92" s="122">
        <v>0</v>
      </c>
      <c r="E92" s="122">
        <v>24000</v>
      </c>
      <c r="F92" s="122">
        <f>(F93+F94+F96)</f>
        <v>0</v>
      </c>
      <c r="G92" s="122"/>
      <c r="H92" s="122">
        <f>(H93+H94+H96)</f>
        <v>0</v>
      </c>
      <c r="I92" s="122">
        <f>(I93+I94+I96)</f>
        <v>0</v>
      </c>
      <c r="J92" s="122">
        <f>(J93+J94+J96)</f>
        <v>0</v>
      </c>
      <c r="K92" s="122">
        <v>24480</v>
      </c>
      <c r="L92" s="122">
        <v>24970</v>
      </c>
      <c r="M92" s="122">
        <f>(M93+M94+M96)</f>
        <v>0</v>
      </c>
      <c r="N92" s="122">
        <f>(N93+N94+N96)</f>
        <v>0</v>
      </c>
    </row>
    <row r="93" spans="1:12" ht="14.25" customHeight="1">
      <c r="A93" s="123">
        <v>32371</v>
      </c>
      <c r="B93" s="124" t="s">
        <v>107</v>
      </c>
      <c r="C93" s="79">
        <v>0</v>
      </c>
      <c r="D93" s="79">
        <v>0</v>
      </c>
      <c r="E93" s="79">
        <v>0</v>
      </c>
      <c r="F93" s="79"/>
      <c r="G93" s="79"/>
      <c r="H93" s="79"/>
      <c r="I93" s="79"/>
      <c r="J93" s="79"/>
      <c r="K93" s="131"/>
      <c r="L93" s="131"/>
    </row>
    <row r="94" spans="1:12" ht="14.25" customHeight="1">
      <c r="A94" s="123">
        <v>32372</v>
      </c>
      <c r="B94" s="124" t="s">
        <v>81</v>
      </c>
      <c r="C94" s="79">
        <v>0</v>
      </c>
      <c r="D94" s="79">
        <v>0</v>
      </c>
      <c r="E94" s="79">
        <v>0</v>
      </c>
      <c r="F94" s="79"/>
      <c r="G94" s="79"/>
      <c r="H94" s="79"/>
      <c r="I94" s="79"/>
      <c r="J94" s="79"/>
      <c r="K94" s="131"/>
      <c r="L94" s="131"/>
    </row>
    <row r="95" spans="1:12" ht="14.25" customHeight="1">
      <c r="A95" s="123">
        <v>32373</v>
      </c>
      <c r="B95" s="124" t="s">
        <v>150</v>
      </c>
      <c r="C95" s="79">
        <v>0</v>
      </c>
      <c r="D95" s="79">
        <v>0</v>
      </c>
      <c r="E95" s="79">
        <v>0</v>
      </c>
      <c r="F95" s="79"/>
      <c r="G95" s="79"/>
      <c r="H95" s="79"/>
      <c r="I95" s="79"/>
      <c r="J95" s="79"/>
      <c r="K95" s="131"/>
      <c r="L95" s="131"/>
    </row>
    <row r="96" spans="1:12" ht="14.25" customHeight="1">
      <c r="A96" s="123">
        <v>32377</v>
      </c>
      <c r="B96" s="124" t="s">
        <v>82</v>
      </c>
      <c r="C96" s="79">
        <v>14000</v>
      </c>
      <c r="D96" s="79">
        <v>0</v>
      </c>
      <c r="E96" s="79">
        <v>14000</v>
      </c>
      <c r="F96" s="79"/>
      <c r="G96" s="79"/>
      <c r="H96" s="79"/>
      <c r="I96" s="79"/>
      <c r="J96" s="79"/>
      <c r="K96" s="131">
        <v>14280</v>
      </c>
      <c r="L96" s="131">
        <v>14566</v>
      </c>
    </row>
    <row r="97" spans="1:12" ht="14.25" customHeight="1">
      <c r="A97" s="123">
        <v>32379</v>
      </c>
      <c r="B97" s="124" t="s">
        <v>135</v>
      </c>
      <c r="C97" s="79">
        <v>10000</v>
      </c>
      <c r="D97" s="79">
        <v>0</v>
      </c>
      <c r="E97" s="79">
        <v>10000</v>
      </c>
      <c r="F97" s="79"/>
      <c r="G97" s="79"/>
      <c r="H97" s="79"/>
      <c r="I97" s="79"/>
      <c r="J97" s="79"/>
      <c r="K97" s="131">
        <v>10200</v>
      </c>
      <c r="L97" s="131">
        <v>10404</v>
      </c>
    </row>
    <row r="98" spans="1:14" ht="14.25" customHeight="1">
      <c r="A98" s="120">
        <v>3238</v>
      </c>
      <c r="B98" s="121" t="s">
        <v>83</v>
      </c>
      <c r="C98" s="122">
        <v>1000</v>
      </c>
      <c r="D98" s="122">
        <v>0</v>
      </c>
      <c r="E98" s="122">
        <v>1000</v>
      </c>
      <c r="F98" s="122">
        <f aca="true" t="shared" si="12" ref="E98:N98">(F99)</f>
        <v>0</v>
      </c>
      <c r="G98" s="122">
        <f t="shared" si="12"/>
        <v>0</v>
      </c>
      <c r="H98" s="122">
        <f t="shared" si="12"/>
        <v>0</v>
      </c>
      <c r="I98" s="122">
        <f t="shared" si="12"/>
        <v>0</v>
      </c>
      <c r="J98" s="122">
        <f t="shared" si="12"/>
        <v>0</v>
      </c>
      <c r="K98" s="122">
        <v>1020</v>
      </c>
      <c r="L98" s="122">
        <v>1040</v>
      </c>
      <c r="M98" s="122">
        <f t="shared" si="12"/>
        <v>0</v>
      </c>
      <c r="N98" s="122">
        <f t="shared" si="12"/>
        <v>0</v>
      </c>
    </row>
    <row r="99" spans="1:12" ht="14.25" customHeight="1">
      <c r="A99" s="123">
        <v>322381</v>
      </c>
      <c r="B99" s="124" t="s">
        <v>84</v>
      </c>
      <c r="C99" s="79">
        <v>0</v>
      </c>
      <c r="D99" s="79">
        <v>0</v>
      </c>
      <c r="E99" s="79">
        <v>0</v>
      </c>
      <c r="F99" s="79"/>
      <c r="G99" s="79"/>
      <c r="H99" s="79"/>
      <c r="I99" s="79"/>
      <c r="J99" s="79"/>
      <c r="K99" s="131"/>
      <c r="L99" s="131"/>
    </row>
    <row r="100" spans="1:12" ht="14.25" customHeight="1">
      <c r="A100" s="123">
        <v>32389</v>
      </c>
      <c r="B100" s="124" t="s">
        <v>136</v>
      </c>
      <c r="C100" s="79">
        <v>1000</v>
      </c>
      <c r="D100" s="79">
        <v>0</v>
      </c>
      <c r="E100" s="79">
        <v>1000</v>
      </c>
      <c r="F100" s="79"/>
      <c r="G100" s="79"/>
      <c r="H100" s="79"/>
      <c r="I100" s="79"/>
      <c r="J100" s="79"/>
      <c r="K100" s="131">
        <v>1020</v>
      </c>
      <c r="L100" s="131">
        <v>1040</v>
      </c>
    </row>
    <row r="101" spans="1:14" ht="14.25" customHeight="1">
      <c r="A101" s="120">
        <v>3239</v>
      </c>
      <c r="B101" s="121" t="s">
        <v>85</v>
      </c>
      <c r="C101" s="122">
        <v>4000</v>
      </c>
      <c r="D101" s="122">
        <v>0</v>
      </c>
      <c r="E101" s="122">
        <v>4000</v>
      </c>
      <c r="F101" s="122">
        <f>(F102+F103+F106)</f>
        <v>0</v>
      </c>
      <c r="G101" s="122">
        <f>(G102+G103+G106)</f>
        <v>0</v>
      </c>
      <c r="H101" s="122">
        <f>(H102+H103+H106)</f>
        <v>0</v>
      </c>
      <c r="I101" s="122">
        <f>(I102+I103+I106)</f>
        <v>0</v>
      </c>
      <c r="J101" s="122">
        <f>(J102+J103+J106)</f>
        <v>0</v>
      </c>
      <c r="K101" s="122">
        <v>4080</v>
      </c>
      <c r="L101" s="122">
        <v>4160</v>
      </c>
      <c r="M101" s="122">
        <f>(M102+M103+M106)</f>
        <v>0</v>
      </c>
      <c r="N101" s="122">
        <f>(N102+N103+N106)</f>
        <v>0</v>
      </c>
    </row>
    <row r="102" spans="1:12" ht="14.25" customHeight="1">
      <c r="A102" s="123">
        <v>32391</v>
      </c>
      <c r="B102" s="124" t="s">
        <v>86</v>
      </c>
      <c r="C102" s="79">
        <v>1000</v>
      </c>
      <c r="D102" s="79">
        <v>0</v>
      </c>
      <c r="E102" s="79">
        <v>1000</v>
      </c>
      <c r="F102" s="79"/>
      <c r="G102" s="79"/>
      <c r="H102" s="79"/>
      <c r="I102" s="79"/>
      <c r="J102" s="79"/>
      <c r="K102" s="131">
        <v>1020</v>
      </c>
      <c r="L102" s="131">
        <v>1040</v>
      </c>
    </row>
    <row r="103" spans="1:12" ht="14.25" customHeight="1">
      <c r="A103" s="123">
        <v>32392</v>
      </c>
      <c r="B103" s="124" t="s">
        <v>87</v>
      </c>
      <c r="C103" s="79">
        <v>1000</v>
      </c>
      <c r="D103" s="79">
        <v>0</v>
      </c>
      <c r="E103" s="79">
        <v>1000</v>
      </c>
      <c r="F103" s="79"/>
      <c r="G103" s="79"/>
      <c r="H103" s="79"/>
      <c r="I103" s="79"/>
      <c r="J103" s="79"/>
      <c r="K103" s="131">
        <v>1020</v>
      </c>
      <c r="L103" s="131">
        <v>1040</v>
      </c>
    </row>
    <row r="104" spans="1:12" ht="14.25" customHeight="1">
      <c r="A104" s="123">
        <v>32395</v>
      </c>
      <c r="B104" s="124" t="s">
        <v>78</v>
      </c>
      <c r="C104" s="79">
        <v>1000</v>
      </c>
      <c r="D104" s="79">
        <v>0</v>
      </c>
      <c r="E104" s="79">
        <v>1000</v>
      </c>
      <c r="F104" s="79"/>
      <c r="G104" s="79"/>
      <c r="H104" s="79"/>
      <c r="I104" s="79"/>
      <c r="J104" s="79"/>
      <c r="K104" s="131">
        <v>1020</v>
      </c>
      <c r="L104" s="131">
        <v>1040</v>
      </c>
    </row>
    <row r="105" spans="1:12" ht="14.25" customHeight="1">
      <c r="A105" s="123">
        <v>32396</v>
      </c>
      <c r="B105" s="124" t="s">
        <v>79</v>
      </c>
      <c r="C105" s="79">
        <v>0</v>
      </c>
      <c r="D105" s="79">
        <v>0</v>
      </c>
      <c r="E105" s="79">
        <v>0</v>
      </c>
      <c r="F105" s="79"/>
      <c r="G105" s="79"/>
      <c r="H105" s="79"/>
      <c r="I105" s="79"/>
      <c r="J105" s="79"/>
      <c r="K105" s="131"/>
      <c r="L105" s="131"/>
    </row>
    <row r="106" spans="1:12" ht="14.25" customHeight="1">
      <c r="A106" s="123">
        <v>32399</v>
      </c>
      <c r="B106" s="124" t="s">
        <v>88</v>
      </c>
      <c r="C106" s="79">
        <v>1000</v>
      </c>
      <c r="D106" s="79">
        <v>0</v>
      </c>
      <c r="E106" s="79">
        <v>1000</v>
      </c>
      <c r="F106" s="79"/>
      <c r="G106" s="79"/>
      <c r="H106" s="79"/>
      <c r="I106" s="79"/>
      <c r="J106" s="79"/>
      <c r="K106" s="131">
        <v>1020</v>
      </c>
      <c r="L106" s="131">
        <v>1040</v>
      </c>
    </row>
    <row r="107" spans="1:12" ht="14.25" customHeight="1">
      <c r="A107" s="120">
        <v>324</v>
      </c>
      <c r="B107" s="121" t="s">
        <v>123</v>
      </c>
      <c r="C107" s="122">
        <v>0</v>
      </c>
      <c r="D107" s="122">
        <v>0</v>
      </c>
      <c r="E107" s="122">
        <v>0</v>
      </c>
      <c r="F107" s="79"/>
      <c r="G107" s="79"/>
      <c r="H107" s="79"/>
      <c r="I107" s="79"/>
      <c r="J107" s="79"/>
      <c r="K107" s="122"/>
      <c r="L107" s="122"/>
    </row>
    <row r="108" spans="1:12" ht="14.25" customHeight="1">
      <c r="A108" s="120">
        <v>3241</v>
      </c>
      <c r="B108" s="121" t="s">
        <v>123</v>
      </c>
      <c r="C108" s="122">
        <v>0</v>
      </c>
      <c r="D108" s="122">
        <v>0</v>
      </c>
      <c r="E108" s="79">
        <v>0</v>
      </c>
      <c r="F108" s="79"/>
      <c r="G108" s="79"/>
      <c r="H108" s="79"/>
      <c r="I108" s="79"/>
      <c r="J108" s="79"/>
      <c r="K108" s="122"/>
      <c r="L108" s="122"/>
    </row>
    <row r="109" spans="1:12" ht="14.25" customHeight="1">
      <c r="A109" s="123">
        <v>32411</v>
      </c>
      <c r="B109" s="124" t="s">
        <v>124</v>
      </c>
      <c r="C109" s="79">
        <v>0</v>
      </c>
      <c r="D109" s="79">
        <v>0</v>
      </c>
      <c r="E109" s="79">
        <v>0</v>
      </c>
      <c r="F109" s="79"/>
      <c r="G109" s="79"/>
      <c r="H109" s="79"/>
      <c r="I109" s="79"/>
      <c r="J109" s="79"/>
      <c r="K109" s="131"/>
      <c r="L109" s="131"/>
    </row>
    <row r="110" spans="1:12" ht="14.25" customHeight="1">
      <c r="A110" s="123">
        <v>32412</v>
      </c>
      <c r="B110" s="124" t="s">
        <v>125</v>
      </c>
      <c r="C110" s="79">
        <v>0</v>
      </c>
      <c r="D110" s="79">
        <v>0</v>
      </c>
      <c r="E110" s="79">
        <v>0</v>
      </c>
      <c r="F110" s="79"/>
      <c r="G110" s="79"/>
      <c r="H110" s="79"/>
      <c r="I110" s="79"/>
      <c r="J110" s="79"/>
      <c r="K110" s="131"/>
      <c r="L110" s="131"/>
    </row>
    <row r="111" spans="1:12" ht="14.25" customHeight="1">
      <c r="A111" s="120">
        <v>329</v>
      </c>
      <c r="B111" s="121" t="s">
        <v>89</v>
      </c>
      <c r="C111" s="122">
        <v>8500</v>
      </c>
      <c r="D111" s="122">
        <v>0</v>
      </c>
      <c r="E111" s="122">
        <v>8500</v>
      </c>
      <c r="F111" s="122">
        <f aca="true" t="shared" si="13" ref="E111:J111">(F112+F122)</f>
        <v>0</v>
      </c>
      <c r="G111" s="122">
        <f t="shared" si="13"/>
        <v>0</v>
      </c>
      <c r="H111" s="122">
        <f t="shared" si="13"/>
        <v>0</v>
      </c>
      <c r="I111" s="122">
        <f t="shared" si="13"/>
        <v>0</v>
      </c>
      <c r="J111" s="122">
        <f t="shared" si="13"/>
        <v>0</v>
      </c>
      <c r="K111" s="122">
        <v>8670</v>
      </c>
      <c r="L111" s="122">
        <v>8843</v>
      </c>
    </row>
    <row r="112" spans="1:14" ht="14.25" customHeight="1">
      <c r="A112" s="120">
        <v>3292</v>
      </c>
      <c r="B112" s="121" t="s">
        <v>90</v>
      </c>
      <c r="C112" s="122">
        <v>6000</v>
      </c>
      <c r="D112" s="122">
        <v>0</v>
      </c>
      <c r="E112" s="122">
        <v>6000</v>
      </c>
      <c r="F112" s="122">
        <f aca="true" t="shared" si="14" ref="E112:J112">(F113+F114)</f>
        <v>0</v>
      </c>
      <c r="G112" s="122">
        <f t="shared" si="14"/>
        <v>0</v>
      </c>
      <c r="H112" s="122">
        <f t="shared" si="14"/>
        <v>0</v>
      </c>
      <c r="I112" s="122">
        <f t="shared" si="14"/>
        <v>0</v>
      </c>
      <c r="J112" s="122">
        <f t="shared" si="14"/>
        <v>0</v>
      </c>
      <c r="K112" s="122">
        <v>6120</v>
      </c>
      <c r="L112" s="122">
        <v>6243</v>
      </c>
      <c r="M112" s="122">
        <f>(M113+M114)</f>
        <v>0</v>
      </c>
      <c r="N112" s="122">
        <f>(N113+N114)</f>
        <v>0</v>
      </c>
    </row>
    <row r="113" spans="1:12" ht="14.25" customHeight="1">
      <c r="A113" s="123">
        <v>32922</v>
      </c>
      <c r="B113" s="124" t="s">
        <v>91</v>
      </c>
      <c r="C113" s="79">
        <v>4000</v>
      </c>
      <c r="D113" s="79">
        <v>0</v>
      </c>
      <c r="E113" s="79">
        <v>4000</v>
      </c>
      <c r="F113" s="79"/>
      <c r="G113" s="79"/>
      <c r="H113" s="79"/>
      <c r="I113" s="79"/>
      <c r="J113" s="79"/>
      <c r="K113" s="131">
        <v>4080</v>
      </c>
      <c r="L113" s="131">
        <v>4162</v>
      </c>
    </row>
    <row r="114" spans="1:12" ht="14.25" customHeight="1">
      <c r="A114" s="123">
        <v>32923</v>
      </c>
      <c r="B114" s="124" t="s">
        <v>92</v>
      </c>
      <c r="C114" s="79">
        <v>2000</v>
      </c>
      <c r="D114" s="79">
        <v>0</v>
      </c>
      <c r="E114" s="79">
        <v>2000</v>
      </c>
      <c r="F114" s="79"/>
      <c r="G114" s="79"/>
      <c r="H114" s="79"/>
      <c r="I114" s="79"/>
      <c r="J114" s="79"/>
      <c r="K114" s="131">
        <v>2040</v>
      </c>
      <c r="L114" s="131">
        <v>2081</v>
      </c>
    </row>
    <row r="115" spans="1:14" ht="14.25" customHeight="1">
      <c r="A115" s="120">
        <v>3293</v>
      </c>
      <c r="B115" s="121" t="s">
        <v>93</v>
      </c>
      <c r="C115" s="122">
        <v>1000</v>
      </c>
      <c r="D115" s="122">
        <v>0</v>
      </c>
      <c r="E115" s="122">
        <v>1000</v>
      </c>
      <c r="F115" s="122">
        <f aca="true" t="shared" si="15" ref="E115:J115">(F116)</f>
        <v>0</v>
      </c>
      <c r="G115" s="122">
        <f t="shared" si="15"/>
        <v>0</v>
      </c>
      <c r="H115" s="122">
        <f t="shared" si="15"/>
        <v>0</v>
      </c>
      <c r="I115" s="122">
        <f t="shared" si="15"/>
        <v>0</v>
      </c>
      <c r="J115" s="122">
        <f t="shared" si="15"/>
        <v>0</v>
      </c>
      <c r="K115" s="122">
        <v>1020</v>
      </c>
      <c r="L115" s="122">
        <v>1040</v>
      </c>
      <c r="M115" s="122">
        <f>(M116)</f>
        <v>0</v>
      </c>
      <c r="N115" s="122">
        <f>(N116)</f>
        <v>0</v>
      </c>
    </row>
    <row r="116" spans="1:12" ht="14.25" customHeight="1">
      <c r="A116" s="123">
        <v>32931</v>
      </c>
      <c r="B116" s="124" t="s">
        <v>93</v>
      </c>
      <c r="C116" s="79">
        <v>1000</v>
      </c>
      <c r="D116" s="79">
        <v>0</v>
      </c>
      <c r="E116" s="79">
        <v>1000</v>
      </c>
      <c r="F116" s="79"/>
      <c r="G116" s="79"/>
      <c r="H116" s="79"/>
      <c r="I116" s="79"/>
      <c r="J116" s="79"/>
      <c r="K116" s="131">
        <v>1020</v>
      </c>
      <c r="L116" s="131">
        <v>1040</v>
      </c>
    </row>
    <row r="117" spans="1:12" ht="14.25" customHeight="1">
      <c r="A117" s="120">
        <v>32941</v>
      </c>
      <c r="B117" s="121" t="s">
        <v>151</v>
      </c>
      <c r="C117" s="122">
        <v>0</v>
      </c>
      <c r="D117" s="122">
        <v>0</v>
      </c>
      <c r="E117" s="79">
        <v>0</v>
      </c>
      <c r="F117" s="79"/>
      <c r="G117" s="79"/>
      <c r="H117" s="79"/>
      <c r="I117" s="79"/>
      <c r="J117" s="79"/>
      <c r="K117" s="131"/>
      <c r="L117" s="131">
        <f>(K117+K117*2/100)</f>
        <v>0</v>
      </c>
    </row>
    <row r="118" spans="1:12" ht="14.25" customHeight="1">
      <c r="A118" s="120">
        <v>3295</v>
      </c>
      <c r="B118" s="121" t="s">
        <v>113</v>
      </c>
      <c r="C118" s="122">
        <v>1500</v>
      </c>
      <c r="D118" s="122">
        <v>0</v>
      </c>
      <c r="E118" s="122">
        <v>1500</v>
      </c>
      <c r="F118" s="79"/>
      <c r="G118" s="79"/>
      <c r="H118" s="79"/>
      <c r="I118" s="79"/>
      <c r="J118" s="79"/>
      <c r="K118" s="122">
        <v>1530</v>
      </c>
      <c r="L118" s="122">
        <v>1560</v>
      </c>
    </row>
    <row r="119" spans="1:12" ht="14.25" customHeight="1">
      <c r="A119" s="123">
        <v>32953</v>
      </c>
      <c r="B119" s="124" t="s">
        <v>114</v>
      </c>
      <c r="C119" s="79">
        <v>500</v>
      </c>
      <c r="D119" s="79">
        <v>0</v>
      </c>
      <c r="E119" s="79">
        <v>500</v>
      </c>
      <c r="F119" s="79"/>
      <c r="G119" s="79"/>
      <c r="H119" s="79"/>
      <c r="I119" s="79"/>
      <c r="J119" s="79"/>
      <c r="K119" s="131">
        <v>510</v>
      </c>
      <c r="L119" s="131">
        <v>520</v>
      </c>
    </row>
    <row r="120" spans="1:12" ht="14.25" customHeight="1">
      <c r="A120" s="123">
        <v>32954</v>
      </c>
      <c r="B120" s="124" t="s">
        <v>161</v>
      </c>
      <c r="C120" s="79">
        <v>1000</v>
      </c>
      <c r="D120" s="79">
        <v>0</v>
      </c>
      <c r="E120" s="79">
        <v>1000</v>
      </c>
      <c r="F120" s="79"/>
      <c r="G120" s="79"/>
      <c r="H120" s="79"/>
      <c r="I120" s="79"/>
      <c r="J120" s="79"/>
      <c r="K120" s="131">
        <v>1020</v>
      </c>
      <c r="L120" s="131">
        <v>1040</v>
      </c>
    </row>
    <row r="121" spans="1:12" ht="14.25" customHeight="1">
      <c r="A121" s="123"/>
      <c r="B121" s="124"/>
      <c r="C121" s="79">
        <v>0</v>
      </c>
      <c r="D121" s="79">
        <v>0</v>
      </c>
      <c r="E121" s="79">
        <v>0</v>
      </c>
      <c r="F121" s="79"/>
      <c r="G121" s="79"/>
      <c r="H121" s="79"/>
      <c r="I121" s="79"/>
      <c r="J121" s="79"/>
      <c r="K121" s="131"/>
      <c r="L121" s="131"/>
    </row>
    <row r="122" spans="1:14" ht="14.25" customHeight="1">
      <c r="A122" s="120">
        <v>3299</v>
      </c>
      <c r="B122" s="121" t="s">
        <v>94</v>
      </c>
      <c r="C122" s="122">
        <v>0</v>
      </c>
      <c r="D122" s="122">
        <v>0</v>
      </c>
      <c r="E122" s="122">
        <v>0</v>
      </c>
      <c r="F122" s="122">
        <f aca="true" t="shared" si="16" ref="E122:J122">(F124)</f>
        <v>0</v>
      </c>
      <c r="G122" s="122">
        <f t="shared" si="16"/>
        <v>0</v>
      </c>
      <c r="H122" s="122">
        <f t="shared" si="16"/>
        <v>0</v>
      </c>
      <c r="I122" s="122">
        <f t="shared" si="16"/>
        <v>0</v>
      </c>
      <c r="J122" s="122">
        <f t="shared" si="16"/>
        <v>0</v>
      </c>
      <c r="K122" s="122"/>
      <c r="L122" s="122"/>
      <c r="M122" s="122">
        <f>(M124)</f>
        <v>0</v>
      </c>
      <c r="N122" s="122">
        <f>(N124)</f>
        <v>0</v>
      </c>
    </row>
    <row r="123" spans="1:14" ht="14.25" customHeight="1">
      <c r="A123" s="120">
        <v>32991</v>
      </c>
      <c r="B123" s="124" t="s">
        <v>115</v>
      </c>
      <c r="C123" s="131">
        <v>0</v>
      </c>
      <c r="D123" s="131">
        <v>0</v>
      </c>
      <c r="E123" s="122">
        <v>0</v>
      </c>
      <c r="F123" s="122"/>
      <c r="G123" s="122"/>
      <c r="H123" s="122"/>
      <c r="I123" s="122"/>
      <c r="J123" s="122"/>
      <c r="K123" s="131"/>
      <c r="L123" s="131"/>
      <c r="M123" s="159"/>
      <c r="N123" s="159"/>
    </row>
    <row r="124" spans="1:12" ht="14.25" customHeight="1">
      <c r="A124" s="123">
        <v>32999</v>
      </c>
      <c r="B124" s="124" t="s">
        <v>94</v>
      </c>
      <c r="C124" s="79">
        <v>0</v>
      </c>
      <c r="D124" s="131">
        <v>0</v>
      </c>
      <c r="E124" s="131">
        <v>0</v>
      </c>
      <c r="F124" s="131"/>
      <c r="G124" s="131"/>
      <c r="H124" s="131"/>
      <c r="I124" s="131"/>
      <c r="J124" s="131"/>
      <c r="K124" s="131"/>
      <c r="L124" s="131"/>
    </row>
    <row r="125" spans="1:14" ht="14.25" customHeight="1">
      <c r="A125" s="80">
        <v>34</v>
      </c>
      <c r="B125" s="80" t="s">
        <v>95</v>
      </c>
      <c r="C125" s="82">
        <v>8000</v>
      </c>
      <c r="D125" s="82">
        <v>0</v>
      </c>
      <c r="E125" s="82">
        <v>8000</v>
      </c>
      <c r="F125" s="82">
        <f>F126</f>
        <v>0</v>
      </c>
      <c r="G125" s="82">
        <f>G126</f>
        <v>0</v>
      </c>
      <c r="H125" s="82">
        <f>H126</f>
        <v>0</v>
      </c>
      <c r="I125" s="82">
        <f>I126</f>
        <v>0</v>
      </c>
      <c r="J125" s="82">
        <f>J126</f>
        <v>0</v>
      </c>
      <c r="K125" s="82">
        <v>8160</v>
      </c>
      <c r="L125" s="82">
        <v>8323</v>
      </c>
      <c r="M125" s="49">
        <v>0</v>
      </c>
      <c r="N125" s="49">
        <v>0</v>
      </c>
    </row>
    <row r="126" spans="1:14" ht="14.25" customHeight="1">
      <c r="A126" s="120">
        <v>3431</v>
      </c>
      <c r="B126" s="121" t="s">
        <v>96</v>
      </c>
      <c r="C126" s="122">
        <v>8000</v>
      </c>
      <c r="D126" s="122">
        <v>0</v>
      </c>
      <c r="E126" s="79">
        <v>8000</v>
      </c>
      <c r="F126" s="79"/>
      <c r="G126" s="79"/>
      <c r="H126" s="79"/>
      <c r="I126" s="79"/>
      <c r="J126" s="79"/>
      <c r="K126" s="122">
        <v>8160</v>
      </c>
      <c r="L126" s="122">
        <v>8323</v>
      </c>
      <c r="M126" s="49">
        <v>0</v>
      </c>
      <c r="N126" s="49">
        <v>0</v>
      </c>
    </row>
    <row r="127" spans="1:14" ht="14.25" customHeight="1">
      <c r="A127" s="77">
        <v>34312</v>
      </c>
      <c r="B127" s="78" t="s">
        <v>97</v>
      </c>
      <c r="C127" s="79">
        <v>8000</v>
      </c>
      <c r="D127" s="79">
        <v>0</v>
      </c>
      <c r="E127" s="79">
        <v>8000</v>
      </c>
      <c r="F127" s="79"/>
      <c r="G127" s="79"/>
      <c r="H127" s="79"/>
      <c r="I127" s="79"/>
      <c r="J127" s="79"/>
      <c r="K127" s="131">
        <v>8160</v>
      </c>
      <c r="L127" s="131">
        <v>8323</v>
      </c>
      <c r="M127" s="49">
        <v>0</v>
      </c>
      <c r="N127" s="49">
        <v>0</v>
      </c>
    </row>
    <row r="128" spans="1:12" ht="14.25" customHeight="1">
      <c r="A128" s="120">
        <v>38119</v>
      </c>
      <c r="B128" s="121" t="s">
        <v>155</v>
      </c>
      <c r="C128" s="122">
        <v>0</v>
      </c>
      <c r="D128" s="122">
        <v>0</v>
      </c>
      <c r="E128" s="79">
        <v>0</v>
      </c>
      <c r="F128" s="79"/>
      <c r="G128" s="79"/>
      <c r="H128" s="79"/>
      <c r="I128" s="79"/>
      <c r="J128" s="79"/>
      <c r="K128" s="79"/>
      <c r="L128" s="79"/>
    </row>
    <row r="129" spans="1:14" ht="14.25" customHeight="1">
      <c r="A129" s="120">
        <v>4</v>
      </c>
      <c r="B129" s="121" t="s">
        <v>98</v>
      </c>
      <c r="C129" s="122">
        <f aca="true" t="shared" si="17" ref="C129:J129">(C130)</f>
        <v>0</v>
      </c>
      <c r="D129" s="122">
        <v>0</v>
      </c>
      <c r="E129" s="122">
        <f t="shared" si="17"/>
        <v>0</v>
      </c>
      <c r="F129" s="122">
        <f t="shared" si="17"/>
        <v>0</v>
      </c>
      <c r="G129" s="122">
        <f t="shared" si="17"/>
        <v>0</v>
      </c>
      <c r="H129" s="122">
        <f t="shared" si="17"/>
        <v>0</v>
      </c>
      <c r="I129" s="122">
        <f t="shared" si="17"/>
        <v>0</v>
      </c>
      <c r="J129" s="122">
        <f t="shared" si="17"/>
        <v>0</v>
      </c>
      <c r="K129" s="122"/>
      <c r="L129" s="122"/>
      <c r="M129" s="49">
        <v>0</v>
      </c>
      <c r="N129" s="49">
        <v>0</v>
      </c>
    </row>
    <row r="130" spans="1:14" ht="14.25" customHeight="1">
      <c r="A130" s="120">
        <v>42</v>
      </c>
      <c r="B130" s="121" t="s">
        <v>100</v>
      </c>
      <c r="C130" s="122">
        <v>0</v>
      </c>
      <c r="D130" s="122">
        <v>0</v>
      </c>
      <c r="E130" s="122">
        <f aca="true" t="shared" si="18" ref="E130:N130">(E131+E136+E138)</f>
        <v>0</v>
      </c>
      <c r="F130" s="122">
        <f t="shared" si="18"/>
        <v>0</v>
      </c>
      <c r="G130" s="122">
        <f t="shared" si="18"/>
        <v>0</v>
      </c>
      <c r="H130" s="122">
        <f t="shared" si="18"/>
        <v>0</v>
      </c>
      <c r="I130" s="122">
        <f t="shared" si="18"/>
        <v>0</v>
      </c>
      <c r="J130" s="122">
        <f t="shared" si="18"/>
        <v>0</v>
      </c>
      <c r="K130" s="122"/>
      <c r="L130" s="122"/>
      <c r="M130" s="122">
        <f t="shared" si="18"/>
        <v>0</v>
      </c>
      <c r="N130" s="122">
        <f t="shared" si="18"/>
        <v>0</v>
      </c>
    </row>
    <row r="131" spans="1:14" ht="14.25" customHeight="1">
      <c r="A131" s="120">
        <v>4221</v>
      </c>
      <c r="B131" s="120" t="s">
        <v>101</v>
      </c>
      <c r="C131" s="122">
        <v>0</v>
      </c>
      <c r="D131" s="122">
        <v>0</v>
      </c>
      <c r="E131" s="122">
        <f aca="true" t="shared" si="19" ref="E131:N131">(E133+E134+E135)</f>
        <v>0</v>
      </c>
      <c r="F131" s="122">
        <f t="shared" si="19"/>
        <v>0</v>
      </c>
      <c r="G131" s="122">
        <f t="shared" si="19"/>
        <v>0</v>
      </c>
      <c r="H131" s="122">
        <f t="shared" si="19"/>
        <v>0</v>
      </c>
      <c r="I131" s="122">
        <f t="shared" si="19"/>
        <v>0</v>
      </c>
      <c r="J131" s="122">
        <f t="shared" si="19"/>
        <v>0</v>
      </c>
      <c r="K131" s="122"/>
      <c r="L131" s="122"/>
      <c r="M131" s="122">
        <f t="shared" si="19"/>
        <v>0</v>
      </c>
      <c r="N131" s="122">
        <f t="shared" si="19"/>
        <v>0</v>
      </c>
    </row>
    <row r="132" spans="1:14" ht="14.25" customHeight="1">
      <c r="A132" s="77">
        <v>42211</v>
      </c>
      <c r="B132" s="78" t="s">
        <v>102</v>
      </c>
      <c r="C132" s="131">
        <v>0</v>
      </c>
      <c r="D132" s="131">
        <v>0</v>
      </c>
      <c r="E132" s="122">
        <v>0</v>
      </c>
      <c r="F132" s="122"/>
      <c r="G132" s="122"/>
      <c r="H132" s="122"/>
      <c r="I132" s="122"/>
      <c r="J132" s="122"/>
      <c r="K132" s="131"/>
      <c r="L132" s="131"/>
      <c r="M132" s="159"/>
      <c r="N132" s="159"/>
    </row>
    <row r="133" spans="1:14" ht="14.25" customHeight="1">
      <c r="A133" s="123">
        <v>42212</v>
      </c>
      <c r="B133" s="124" t="s">
        <v>103</v>
      </c>
      <c r="C133" s="79">
        <v>0</v>
      </c>
      <c r="D133" s="79">
        <v>0</v>
      </c>
      <c r="E133" s="79">
        <v>0</v>
      </c>
      <c r="F133" s="79"/>
      <c r="G133" s="79"/>
      <c r="H133" s="79"/>
      <c r="I133" s="79"/>
      <c r="J133" s="79"/>
      <c r="K133" s="131"/>
      <c r="L133" s="131"/>
      <c r="M133" s="49">
        <v>0</v>
      </c>
      <c r="N133" s="49">
        <v>0</v>
      </c>
    </row>
    <row r="134" spans="1:15" ht="14.25" customHeight="1">
      <c r="A134" s="83">
        <v>42219</v>
      </c>
      <c r="B134" s="84" t="s">
        <v>104</v>
      </c>
      <c r="C134" s="131">
        <v>0</v>
      </c>
      <c r="D134" s="131">
        <v>0</v>
      </c>
      <c r="E134" s="82">
        <v>0</v>
      </c>
      <c r="F134" s="82"/>
      <c r="G134" s="82"/>
      <c r="H134" s="82"/>
      <c r="I134" s="82"/>
      <c r="J134" s="82"/>
      <c r="K134" s="131"/>
      <c r="L134" s="131"/>
      <c r="M134" s="135">
        <v>0</v>
      </c>
      <c r="N134" s="135">
        <v>0</v>
      </c>
      <c r="O134" s="135"/>
    </row>
    <row r="135" spans="1:14" ht="14.25" customHeight="1">
      <c r="A135" s="132"/>
      <c r="B135" s="133" t="s">
        <v>105</v>
      </c>
      <c r="C135" s="85">
        <v>0</v>
      </c>
      <c r="D135" s="85">
        <v>0</v>
      </c>
      <c r="E135" s="85">
        <v>0</v>
      </c>
      <c r="F135" s="85"/>
      <c r="G135" s="85"/>
      <c r="H135" s="85"/>
      <c r="I135" s="85"/>
      <c r="J135" s="85"/>
      <c r="K135" s="85"/>
      <c r="L135" s="85"/>
      <c r="M135" s="49">
        <v>0</v>
      </c>
      <c r="N135" s="49">
        <v>0</v>
      </c>
    </row>
    <row r="136" spans="1:12" ht="14.25" customHeight="1">
      <c r="A136" s="132">
        <v>4223</v>
      </c>
      <c r="B136" s="84" t="s">
        <v>106</v>
      </c>
      <c r="C136" s="134">
        <v>0</v>
      </c>
      <c r="D136" s="134">
        <v>0</v>
      </c>
      <c r="E136" s="134">
        <v>0</v>
      </c>
      <c r="F136" s="134">
        <f aca="true" t="shared" si="20" ref="E136:J136">(F137)</f>
        <v>0</v>
      </c>
      <c r="G136" s="134">
        <f t="shared" si="20"/>
        <v>0</v>
      </c>
      <c r="H136" s="134">
        <f t="shared" si="20"/>
        <v>0</v>
      </c>
      <c r="I136" s="134">
        <f t="shared" si="20"/>
        <v>0</v>
      </c>
      <c r="J136" s="134">
        <f t="shared" si="20"/>
        <v>0</v>
      </c>
      <c r="K136" s="134"/>
      <c r="L136" s="134"/>
    </row>
    <row r="137" spans="1:12" ht="14.25" customHeight="1">
      <c r="A137" s="132">
        <v>4227</v>
      </c>
      <c r="B137" s="133" t="s">
        <v>144</v>
      </c>
      <c r="C137" s="134">
        <f>(C138)</f>
        <v>0</v>
      </c>
      <c r="D137" s="134">
        <v>0</v>
      </c>
      <c r="E137" s="85">
        <v>0</v>
      </c>
      <c r="F137" s="85"/>
      <c r="G137" s="85"/>
      <c r="H137" s="85"/>
      <c r="I137" s="85"/>
      <c r="J137" s="85"/>
      <c r="K137" s="134"/>
      <c r="L137" s="134"/>
    </row>
    <row r="138" spans="1:14" ht="14.25" customHeight="1">
      <c r="A138" s="161">
        <v>42273</v>
      </c>
      <c r="B138" s="84" t="s">
        <v>145</v>
      </c>
      <c r="C138" s="160">
        <v>0</v>
      </c>
      <c r="D138" s="160">
        <v>0</v>
      </c>
      <c r="E138" s="134">
        <v>0</v>
      </c>
      <c r="F138" s="134">
        <f aca="true" t="shared" si="21" ref="E138:N138">(F139)</f>
        <v>0</v>
      </c>
      <c r="G138" s="134">
        <f t="shared" si="21"/>
        <v>0</v>
      </c>
      <c r="H138" s="134">
        <f t="shared" si="21"/>
        <v>0</v>
      </c>
      <c r="I138" s="134">
        <f t="shared" si="21"/>
        <v>0</v>
      </c>
      <c r="J138" s="134">
        <f t="shared" si="21"/>
        <v>0</v>
      </c>
      <c r="K138" s="160"/>
      <c r="L138" s="134"/>
      <c r="M138" s="85">
        <f t="shared" si="21"/>
        <v>0</v>
      </c>
      <c r="N138" s="85">
        <f t="shared" si="21"/>
        <v>0</v>
      </c>
    </row>
    <row r="139" spans="1:12" ht="14.25" customHeight="1">
      <c r="A139" s="132">
        <v>4262</v>
      </c>
      <c r="B139" s="120" t="s">
        <v>108</v>
      </c>
      <c r="C139" s="134">
        <v>0</v>
      </c>
      <c r="D139" s="134">
        <v>0</v>
      </c>
      <c r="E139" s="85">
        <v>0</v>
      </c>
      <c r="F139" s="85"/>
      <c r="G139" s="85"/>
      <c r="H139" s="85"/>
      <c r="I139" s="85"/>
      <c r="J139" s="85"/>
      <c r="K139" s="122"/>
      <c r="L139" s="122"/>
    </row>
    <row r="140" spans="1:12" ht="14.25" customHeight="1">
      <c r="A140" s="123">
        <v>42621</v>
      </c>
      <c r="B140" s="123" t="s">
        <v>146</v>
      </c>
      <c r="C140" s="160">
        <v>0</v>
      </c>
      <c r="D140" s="160">
        <v>0</v>
      </c>
      <c r="E140" s="85">
        <v>0</v>
      </c>
      <c r="F140" s="85"/>
      <c r="G140" s="85"/>
      <c r="H140" s="85"/>
      <c r="I140" s="85"/>
      <c r="J140" s="85"/>
      <c r="K140" s="131"/>
      <c r="L140" s="131"/>
    </row>
    <row r="141" spans="1:12" ht="14.25" customHeight="1">
      <c r="A141" s="166">
        <v>42641</v>
      </c>
      <c r="B141" s="166" t="s">
        <v>152</v>
      </c>
      <c r="C141" s="160">
        <v>0</v>
      </c>
      <c r="D141" s="160">
        <v>0</v>
      </c>
      <c r="E141" s="85">
        <v>0</v>
      </c>
      <c r="F141" s="85"/>
      <c r="G141" s="85"/>
      <c r="H141" s="85"/>
      <c r="I141" s="85"/>
      <c r="J141" s="85"/>
      <c r="K141" s="167"/>
      <c r="L141" s="167"/>
    </row>
    <row r="142" spans="1:12" ht="14.25" customHeight="1">
      <c r="A142" s="132"/>
      <c r="B142" s="133"/>
      <c r="C142" s="134">
        <v>0</v>
      </c>
      <c r="D142" s="134">
        <v>0</v>
      </c>
      <c r="E142" s="134">
        <v>0</v>
      </c>
      <c r="F142" s="134"/>
      <c r="G142" s="134"/>
      <c r="H142" s="134"/>
      <c r="I142" s="134"/>
      <c r="J142" s="134"/>
      <c r="K142" s="134"/>
      <c r="L142" s="134"/>
    </row>
    <row r="143" spans="1:12" s="165" customFormat="1" ht="14.25" customHeight="1">
      <c r="A143" s="162"/>
      <c r="B143" s="163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</row>
    <row r="144" spans="1:12" ht="14.25" customHeight="1">
      <c r="A144" s="132"/>
      <c r="B144" s="133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</row>
    <row r="145" spans="1:14" ht="14.25" customHeight="1">
      <c r="A145" s="86"/>
      <c r="B145" s="87" t="s">
        <v>25</v>
      </c>
      <c r="C145" s="88">
        <v>880400</v>
      </c>
      <c r="D145" s="88">
        <v>650400</v>
      </c>
      <c r="E145" s="88">
        <v>230000</v>
      </c>
      <c r="F145" s="88"/>
      <c r="G145" s="88"/>
      <c r="H145" s="88"/>
      <c r="I145" s="88"/>
      <c r="J145" s="88"/>
      <c r="K145" s="88">
        <v>897658</v>
      </c>
      <c r="L145" s="88">
        <v>915262</v>
      </c>
      <c r="M145" s="88" t="e">
        <f>M26+M44+M125+#REF!</f>
        <v>#REF!</v>
      </c>
      <c r="N145" s="88" t="e">
        <f>N26+N44+N125+#REF!</f>
        <v>#REF!</v>
      </c>
    </row>
    <row r="146" spans="1:14" ht="14.25" customHeight="1">
      <c r="A146" s="69" t="s">
        <v>26</v>
      </c>
      <c r="B146" s="70"/>
      <c r="C146" s="54">
        <v>880400</v>
      </c>
      <c r="D146" s="54">
        <f aca="true" t="shared" si="22" ref="C146:L146">(D145)</f>
        <v>650400</v>
      </c>
      <c r="E146" s="54">
        <f t="shared" si="22"/>
        <v>230000</v>
      </c>
      <c r="F146" s="54">
        <f t="shared" si="22"/>
        <v>0</v>
      </c>
      <c r="G146" s="54">
        <f t="shared" si="22"/>
        <v>0</v>
      </c>
      <c r="H146" s="54">
        <f t="shared" si="22"/>
        <v>0</v>
      </c>
      <c r="I146" s="54">
        <f t="shared" si="22"/>
        <v>0</v>
      </c>
      <c r="J146" s="54">
        <f t="shared" si="22"/>
        <v>0</v>
      </c>
      <c r="K146" s="54">
        <v>897658</v>
      </c>
      <c r="L146" s="54">
        <f t="shared" si="22"/>
        <v>915262</v>
      </c>
      <c r="M146" s="49">
        <v>0</v>
      </c>
      <c r="N146" s="49">
        <v>0</v>
      </c>
    </row>
  </sheetData>
  <sheetProtection/>
  <mergeCells count="1">
    <mergeCell ref="A1:J1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Goran</cp:lastModifiedBy>
  <cp:lastPrinted>2017-10-01T20:42:24Z</cp:lastPrinted>
  <dcterms:created xsi:type="dcterms:W3CDTF">1996-10-14T23:33:28Z</dcterms:created>
  <dcterms:modified xsi:type="dcterms:W3CDTF">2017-10-01T20:45:32Z</dcterms:modified>
  <cp:category/>
  <cp:version/>
  <cp:contentType/>
  <cp:contentStatus/>
</cp:coreProperties>
</file>